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7FFD43F4-3EA2-4305-A20C-5ECDC1F72B84}" xr6:coauthVersionLast="47" xr6:coauthVersionMax="47" xr10:uidLastSave="{00000000-0000-0000-0000-000000000000}"/>
  <bookViews>
    <workbookView xWindow="-120" yWindow="-120" windowWidth="29040" windowHeight="15840" tabRatio="736" xr2:uid="{00000000-000D-0000-FFFF-FFFF00000000}"/>
    <workbookView xWindow="-120" yWindow="-120" windowWidth="29040" windowHeight="15840" xr2:uid="{7099DF77-D69B-49F9-B9CC-1E8D6AD97F96}"/>
  </bookViews>
  <sheets>
    <sheet name="Table 22" sheetId="42" r:id="rId1"/>
    <sheet name="CompletionsData" sheetId="45" r:id="rId2"/>
    <sheet name="HSGradsData" sheetId="46" r:id="rId3"/>
  </sheets>
  <definedNames>
    <definedName name="ExternalData_1" localSheetId="1" hidden="1">CompletionsData!$A$1:$G$37</definedName>
    <definedName name="ExternalData_1" localSheetId="2" hidden="1">HSGradsData!$A$1:$N$33</definedName>
    <definedName name="GraphData" localSheetId="0">#REF!</definedName>
    <definedName name="GraphData">#REF!</definedName>
    <definedName name="_xlnm.Print_Area" localSheetId="0">'Table 22'!$A$1:$P$38</definedName>
    <definedName name="StateData" localSheetId="0">#REF!</definedName>
    <definedName name="StateData">#REF!</definedName>
    <definedName name="TABLE_10" localSheetId="0">#REF!</definedName>
    <definedName name="TABLE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42" l="1"/>
  <c r="J25" i="42"/>
  <c r="J24" i="42"/>
  <c r="J23" i="42"/>
  <c r="J22" i="42"/>
  <c r="J21" i="42"/>
  <c r="J20" i="42"/>
  <c r="J19" i="42"/>
  <c r="J18" i="42"/>
  <c r="J17" i="42"/>
  <c r="J16" i="42"/>
  <c r="J15" i="42"/>
  <c r="J14" i="42"/>
  <c r="J13" i="42"/>
  <c r="J12" i="42"/>
  <c r="B26" i="42"/>
  <c r="B25" i="42"/>
  <c r="B24" i="42"/>
  <c r="B23" i="42"/>
  <c r="B22" i="42"/>
  <c r="B21" i="42"/>
  <c r="B20" i="42"/>
  <c r="B19" i="42"/>
  <c r="B18" i="42"/>
  <c r="B17" i="42"/>
  <c r="B16" i="42"/>
  <c r="B15" i="42"/>
  <c r="B14" i="42"/>
  <c r="B13" i="42"/>
  <c r="B12" i="42"/>
  <c r="G13" i="42"/>
  <c r="G14" i="42"/>
  <c r="G15" i="42"/>
  <c r="G16" i="42"/>
  <c r="G17" i="42"/>
  <c r="G18" i="42"/>
  <c r="G19" i="42"/>
  <c r="G20" i="42"/>
  <c r="G21" i="42"/>
  <c r="G22" i="42"/>
  <c r="G23" i="42"/>
  <c r="G24" i="42"/>
  <c r="G25" i="42"/>
  <c r="G26" i="42"/>
  <c r="G12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12" i="42"/>
  <c r="L13" i="42"/>
  <c r="L14" i="42"/>
  <c r="L15" i="42"/>
  <c r="L16" i="42"/>
  <c r="L17" i="42"/>
  <c r="L18" i="42"/>
  <c r="L19" i="42"/>
  <c r="L20" i="42"/>
  <c r="L21" i="42"/>
  <c r="L22" i="42"/>
  <c r="L23" i="42"/>
  <c r="L24" i="42"/>
  <c r="L25" i="42"/>
  <c r="L26" i="42"/>
  <c r="L12" i="42"/>
  <c r="J28" i="42" l="1"/>
  <c r="L28" i="42"/>
  <c r="O28" i="42"/>
  <c r="D28" i="42"/>
  <c r="G28" i="42"/>
  <c r="B28" i="42"/>
  <c r="P21" i="42" l="1"/>
  <c r="P20" i="42"/>
  <c r="M25" i="42"/>
  <c r="M18" i="42" l="1"/>
  <c r="M26" i="42"/>
  <c r="H26" i="42"/>
  <c r="E26" i="42"/>
  <c r="H23" i="42"/>
  <c r="E20" i="42"/>
  <c r="H18" i="42"/>
  <c r="E18" i="42"/>
  <c r="E17" i="42"/>
  <c r="H13" i="42"/>
  <c r="H14" i="42"/>
  <c r="E14" i="42"/>
  <c r="E22" i="42"/>
  <c r="E13" i="42"/>
  <c r="M28" i="42"/>
  <c r="P26" i="42"/>
  <c r="P25" i="42"/>
  <c r="M22" i="42"/>
  <c r="M19" i="42"/>
  <c r="M16" i="42"/>
  <c r="P14" i="42"/>
  <c r="M14" i="42"/>
  <c r="M13" i="42"/>
  <c r="E24" i="42"/>
  <c r="E16" i="42"/>
  <c r="H22" i="42"/>
  <c r="P19" i="42"/>
  <c r="E25" i="42"/>
  <c r="E21" i="42"/>
  <c r="H28" i="42"/>
  <c r="P13" i="42"/>
  <c r="M17" i="42"/>
  <c r="M21" i="42"/>
  <c r="M12" i="42"/>
  <c r="H17" i="42"/>
  <c r="P17" i="42"/>
  <c r="M24" i="42"/>
  <c r="E28" i="42"/>
  <c r="E12" i="42"/>
  <c r="P16" i="42"/>
  <c r="H24" i="42"/>
  <c r="P12" i="42"/>
  <c r="E15" i="42"/>
  <c r="M20" i="42"/>
  <c r="P24" i="42"/>
  <c r="M15" i="42"/>
  <c r="P18" i="42"/>
  <c r="P22" i="42"/>
  <c r="M23" i="42"/>
  <c r="H16" i="42"/>
  <c r="H12" i="42"/>
  <c r="E19" i="42"/>
  <c r="H20" i="42"/>
  <c r="E23" i="42"/>
  <c r="H19" i="42"/>
  <c r="P23" i="42"/>
  <c r="P28" i="42"/>
  <c r="H15" i="42"/>
  <c r="P15" i="42"/>
  <c r="H21" i="42"/>
  <c r="H25" i="4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9AB6DB-9FB4-41B7-9313-67B40B7DFBD6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  <connection id="2" xr16:uid="{33D18E25-F161-42EC-A3D3-3DB7B8C1132D}" keepAlive="1" name="Query - Query2" description="Connection to the 'Query2' query in the workbook." type="5" refreshedVersion="8" background="1" saveData="1">
    <dbPr connection="Provider=Microsoft.Mashup.OleDb.1;Data Source=$Workbook$;Location=Query2;Extended Properties=&quot;&quot;" command="SELECT * FROM [Query2]"/>
  </connection>
</connections>
</file>

<file path=xl/sharedStrings.xml><?xml version="1.0" encoding="utf-8"?>
<sst xmlns="http://schemas.openxmlformats.org/spreadsheetml/2006/main" count="308" uniqueCount="84">
  <si>
    <t>All Institutions</t>
  </si>
  <si>
    <t>High School</t>
  </si>
  <si>
    <t xml:space="preserve"> </t>
  </si>
  <si>
    <t>Associate</t>
  </si>
  <si>
    <t>Graduates</t>
  </si>
  <si>
    <t>Degrees Per</t>
  </si>
  <si>
    <t>Degrees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</si>
  <si>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</si>
  <si>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</si>
  <si>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</si>
  <si>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</si>
  <si>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</si>
  <si>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</si>
  <si>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</si>
  <si>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</si>
  <si>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</si>
  <si>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North Dakota</t>
  </si>
  <si>
    <t>Oregon</t>
  </si>
  <si>
    <t>South Dakota</t>
  </si>
  <si>
    <t>Utah</t>
  </si>
  <si>
    <t>Washington</t>
  </si>
  <si>
    <t>Wyoming</t>
  </si>
  <si>
    <t>Baccalaureate</t>
  </si>
  <si>
    <t>State-Supported, Public Institutions</t>
  </si>
  <si>
    <t>Degree Production per 100 High School Graduates</t>
  </si>
  <si>
    <t>Guam</t>
  </si>
  <si>
    <t>Total</t>
  </si>
  <si>
    <t>Table 22</t>
  </si>
  <si>
    <t>West</t>
  </si>
  <si>
    <t>100 HS Graduates</t>
  </si>
  <si>
    <t>3 Years Earlier</t>
  </si>
  <si>
    <t>6 Years Earlier</t>
  </si>
  <si>
    <t>West (WICHE)</t>
  </si>
  <si>
    <t>YearNormed</t>
  </si>
  <si>
    <t>StateName</t>
  </si>
  <si>
    <t>stabbr</t>
  </si>
  <si>
    <t>Control</t>
  </si>
  <si>
    <t>Associates</t>
  </si>
  <si>
    <t>Bachelors</t>
  </si>
  <si>
    <t>CO</t>
  </si>
  <si>
    <t>NM</t>
  </si>
  <si>
    <t>UT</t>
  </si>
  <si>
    <t>ID</t>
  </si>
  <si>
    <t>MT</t>
  </si>
  <si>
    <t>OR</t>
  </si>
  <si>
    <t>AZ</t>
  </si>
  <si>
    <t>Commonwealth of Northern Marianas</t>
  </si>
  <si>
    <t>MP</t>
  </si>
  <si>
    <t>GU</t>
  </si>
  <si>
    <t>AK</t>
  </si>
  <si>
    <t>SD</t>
  </si>
  <si>
    <t>NV</t>
  </si>
  <si>
    <t>ND</t>
  </si>
  <si>
    <t>WA</t>
  </si>
  <si>
    <t>HI</t>
  </si>
  <si>
    <t>CA</t>
  </si>
  <si>
    <t>WY</t>
  </si>
  <si>
    <t>Graduates*</t>
  </si>
  <si>
    <t>Stabbr</t>
  </si>
  <si>
    <t>Region</t>
  </si>
  <si>
    <t>StabbrLevel</t>
  </si>
  <si>
    <t>Stage</t>
  </si>
  <si>
    <t>DataFrom</t>
  </si>
  <si>
    <t>Projection</t>
  </si>
  <si>
    <t>SchoolSector</t>
  </si>
  <si>
    <t>GradeLevel</t>
  </si>
  <si>
    <t>Sex</t>
  </si>
  <si>
    <t>RaceEthnicity</t>
  </si>
  <si>
    <t>Students</t>
  </si>
  <si>
    <t>_W</t>
  </si>
  <si>
    <t>Historical</t>
  </si>
  <si>
    <t>StateSource</t>
  </si>
  <si>
    <t>Palau</t>
  </si>
  <si>
    <t>PW</t>
  </si>
  <si>
    <t>Marshall Islands</t>
  </si>
  <si>
    <t>MH</t>
  </si>
  <si>
    <t>Fed. States of Micronesia</t>
  </si>
  <si>
    <t>FM</t>
  </si>
  <si>
    <t>Includes Projected Value</t>
  </si>
  <si>
    <t>Baccalaureate Degrees, 2020-21</t>
  </si>
  <si>
    <t>Associate Degrees, 2020-21</t>
  </si>
  <si>
    <t>Updated 063/2024</t>
  </si>
  <si>
    <t>American Samoa</t>
  </si>
  <si>
    <t>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</si>
</sst>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_)"/>
    <numFmt numFmtId="165" formatCode="#,##0.0"/>
    <numFmt numFmtId="166" formatCode="0.0"/>
    <numFmt numFmtId="167" formatCode="0.0%"/>
    <numFmt numFmtId="168" formatCode="0_);\(0\)"/>
  </numFmts>
  <fonts count="1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auto="1"/>
      </left>
      <right/>
      <top/>
      <bottom/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70">
    <xf numFmtId="0" fontId="0" fillId="0" borderId="0" xfId="0"/>
    <xf numFmtId="3" fontId="4" fillId="0" borderId="0" xfId="4" applyNumberFormat="1" applyFont="1" applyAlignment="1">
      <alignment horizontal="right"/>
    </xf>
    <xf numFmtId="0" fontId="7" fillId="0" borderId="0" xfId="4" applyFont="1"/>
    <xf numFmtId="0" fontId="6" fillId="0" borderId="0" xfId="4" applyFont="1"/>
    <xf numFmtId="0" fontId="5" fillId="0" borderId="0" xfId="4" applyFont="1"/>
    <xf numFmtId="0" fontId="8" fillId="0" borderId="0" xfId="4" applyFont="1"/>
    <xf numFmtId="0" fontId="5" fillId="0" borderId="0" xfId="4" applyFont="1" applyAlignment="1">
      <alignment horizontal="centerContinuous"/>
    </xf>
    <xf numFmtId="0" fontId="6" fillId="0" borderId="0" xfId="4" applyFont="1" applyAlignment="1">
      <alignment horizontal="centerContinuous"/>
    </xf>
    <xf numFmtId="165" fontId="6" fillId="0" borderId="0" xfId="4" applyNumberFormat="1" applyFont="1" applyAlignment="1">
      <alignment horizontal="right"/>
    </xf>
    <xf numFmtId="0" fontId="6" fillId="0" borderId="0" xfId="4" applyFont="1" applyAlignment="1">
      <alignment horizontal="left"/>
    </xf>
    <xf numFmtId="0" fontId="6" fillId="0" borderId="2" xfId="4" applyFont="1" applyBorder="1"/>
    <xf numFmtId="0" fontId="6" fillId="0" borderId="0" xfId="4" applyFont="1" applyAlignment="1">
      <alignment horizontal="right"/>
    </xf>
    <xf numFmtId="165" fontId="6" fillId="0" borderId="0" xfId="4" applyNumberFormat="1" applyFont="1"/>
    <xf numFmtId="0" fontId="5" fillId="0" borderId="0" xfId="4" applyFont="1" applyAlignment="1">
      <alignment horizontal="left"/>
    </xf>
    <xf numFmtId="167" fontId="5" fillId="0" borderId="0" xfId="4" applyNumberFormat="1" applyFont="1" applyAlignment="1">
      <alignment horizontal="right"/>
    </xf>
    <xf numFmtId="0" fontId="5" fillId="0" borderId="0" xfId="4" applyFont="1" applyAlignment="1">
      <alignment horizontal="centerContinuous" wrapText="1"/>
    </xf>
    <xf numFmtId="0" fontId="5" fillId="0" borderId="2" xfId="4" applyFont="1" applyBorder="1" applyAlignment="1">
      <alignment horizontal="right"/>
    </xf>
    <xf numFmtId="0" fontId="5" fillId="0" borderId="0" xfId="4" applyFont="1" applyAlignment="1">
      <alignment horizontal="right"/>
    </xf>
    <xf numFmtId="0" fontId="6" fillId="0" borderId="2" xfId="4" applyFont="1" applyBorder="1" applyAlignment="1">
      <alignment horizontal="right"/>
    </xf>
    <xf numFmtId="165" fontId="5" fillId="0" borderId="0" xfId="4" applyNumberFormat="1" applyFont="1" applyAlignment="1">
      <alignment horizontal="right"/>
    </xf>
    <xf numFmtId="166" fontId="5" fillId="0" borderId="0" xfId="4" applyNumberFormat="1" applyFont="1" applyAlignment="1">
      <alignment horizontal="right"/>
    </xf>
    <xf numFmtId="0" fontId="5" fillId="0" borderId="3" xfId="4" applyFont="1" applyBorder="1" applyAlignment="1">
      <alignment horizontal="centerContinuous"/>
    </xf>
    <xf numFmtId="0" fontId="5" fillId="0" borderId="3" xfId="4" applyFont="1" applyBorder="1" applyAlignment="1">
      <alignment horizontal="right"/>
    </xf>
    <xf numFmtId="0" fontId="6" fillId="0" borderId="4" xfId="4" applyFont="1" applyBorder="1" applyAlignment="1">
      <alignment horizontal="right"/>
    </xf>
    <xf numFmtId="0" fontId="6" fillId="0" borderId="4" xfId="4" applyFont="1" applyBorder="1"/>
    <xf numFmtId="165" fontId="5" fillId="0" borderId="3" xfId="4" applyNumberFormat="1" applyFont="1" applyBorder="1" applyAlignment="1">
      <alignment horizontal="right"/>
    </xf>
    <xf numFmtId="165" fontId="6" fillId="0" borderId="0" xfId="4" applyNumberFormat="1" applyFont="1" applyAlignment="1">
      <alignment horizontal="centerContinuous"/>
    </xf>
    <xf numFmtId="166" fontId="6" fillId="0" borderId="0" xfId="4" applyNumberFormat="1" applyFont="1" applyAlignment="1">
      <alignment horizontal="centerContinuous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right"/>
    </xf>
    <xf numFmtId="0" fontId="9" fillId="0" borderId="0" xfId="4" applyFont="1" applyAlignment="1">
      <alignment horizontal="left"/>
    </xf>
    <xf numFmtId="37" fontId="4" fillId="0" borderId="2" xfId="4" applyNumberFormat="1" applyFont="1" applyBorder="1" applyAlignment="1">
      <alignment horizontal="centerContinuous"/>
    </xf>
    <xf numFmtId="3" fontId="4" fillId="0" borderId="0" xfId="4" applyNumberFormat="1" applyFont="1"/>
    <xf numFmtId="165" fontId="4" fillId="0" borderId="0" xfId="4" applyNumberFormat="1" applyFont="1" applyAlignment="1">
      <alignment horizontal="right"/>
    </xf>
    <xf numFmtId="164" fontId="4" fillId="0" borderId="2" xfId="4" applyNumberFormat="1" applyFont="1" applyBorder="1" applyAlignment="1">
      <alignment horizontal="centerContinuous"/>
    </xf>
    <xf numFmtId="0" fontId="4" fillId="0" borderId="2" xfId="4" applyFont="1" applyBorder="1"/>
    <xf numFmtId="0" fontId="3" fillId="0" borderId="0" xfId="4" applyFont="1"/>
    <xf numFmtId="164" fontId="6" fillId="0" borderId="0" xfId="4" applyNumberFormat="1" applyFont="1"/>
    <xf numFmtId="37" fontId="4" fillId="0" borderId="2" xfId="4" applyNumberFormat="1" applyFont="1" applyBorder="1"/>
    <xf numFmtId="37" fontId="4" fillId="0" borderId="2" xfId="4" applyNumberFormat="1" applyFont="1" applyBorder="1" applyAlignment="1">
      <alignment horizontal="right"/>
    </xf>
    <xf numFmtId="37" fontId="4" fillId="0" borderId="0" xfId="4" applyNumberFormat="1" applyFont="1" applyAlignment="1">
      <alignment horizontal="centerContinuous"/>
    </xf>
    <xf numFmtId="3" fontId="4" fillId="0" borderId="1" xfId="4" applyNumberFormat="1" applyFont="1" applyBorder="1"/>
    <xf numFmtId="164" fontId="4" fillId="0" borderId="0" xfId="4" applyNumberFormat="1" applyFont="1" applyAlignment="1">
      <alignment horizontal="centerContinuous"/>
    </xf>
    <xf numFmtId="37" fontId="4" fillId="0" borderId="0" xfId="4" applyNumberFormat="1" applyFont="1"/>
    <xf numFmtId="37" fontId="4" fillId="0" borderId="0" xfId="4" applyNumberFormat="1" applyFont="1" applyAlignment="1">
      <alignment horizontal="right"/>
    </xf>
    <xf numFmtId="167" fontId="6" fillId="0" borderId="0" xfId="4" applyNumberFormat="1" applyFont="1" applyAlignment="1">
      <alignment horizontal="right"/>
    </xf>
    <xf numFmtId="37" fontId="3" fillId="0" borderId="0" xfId="4" applyNumberFormat="1" applyFont="1"/>
    <xf numFmtId="37" fontId="3" fillId="0" borderId="0" xfId="4" applyNumberFormat="1" applyFont="1" applyAlignment="1">
      <alignment horizontal="right"/>
    </xf>
    <xf numFmtId="165" fontId="3" fillId="0" borderId="0" xfId="4" applyNumberFormat="1" applyFont="1" applyAlignment="1">
      <alignment horizontal="right"/>
    </xf>
    <xf numFmtId="166" fontId="3" fillId="0" borderId="0" xfId="4" applyNumberFormat="1" applyFont="1" applyAlignment="1">
      <alignment horizontal="right"/>
    </xf>
    <xf numFmtId="0" fontId="4" fillId="0" borderId="0" xfId="4" applyFont="1"/>
    <xf numFmtId="0" fontId="2" fillId="0" borderId="0" xfId="4" applyAlignment="1">
      <alignment horizontal="centerContinuous"/>
    </xf>
    <xf numFmtId="0" fontId="2" fillId="0" borderId="2" xfId="4" applyBorder="1"/>
    <xf numFmtId="0" fontId="2" fillId="0" borderId="0" xfId="4" applyAlignment="1">
      <alignment horizontal="right"/>
    </xf>
    <xf numFmtId="0" fontId="2" fillId="0" borderId="0" xfId="4"/>
    <xf numFmtId="165" fontId="2" fillId="0" borderId="0" xfId="4" applyNumberFormat="1"/>
    <xf numFmtId="0" fontId="2" fillId="0" borderId="0" xfId="4" applyAlignment="1">
      <alignment horizontal="center"/>
    </xf>
    <xf numFmtId="0" fontId="2" fillId="0" borderId="2" xfId="4" applyBorder="1" applyAlignment="1">
      <alignment horizontal="center"/>
    </xf>
    <xf numFmtId="0" fontId="2" fillId="0" borderId="2" xfId="4" applyBorder="1" applyAlignment="1">
      <alignment horizontal="centerContinuous"/>
    </xf>
    <xf numFmtId="165" fontId="2" fillId="0" borderId="0" xfId="4" applyNumberFormat="1" applyAlignment="1">
      <alignment horizontal="centerContinuous"/>
    </xf>
    <xf numFmtId="166" fontId="2" fillId="0" borderId="0" xfId="4" applyNumberFormat="1" applyAlignment="1">
      <alignment horizontal="centerContinuous"/>
    </xf>
    <xf numFmtId="0" fontId="2" fillId="0" borderId="2" xfId="4" applyBorder="1" applyAlignment="1">
      <alignment horizontal="right"/>
    </xf>
    <xf numFmtId="168" fontId="6" fillId="0" borderId="0" xfId="1" applyNumberFormat="1" applyFont="1" applyFill="1"/>
    <xf numFmtId="3" fontId="4" fillId="0" borderId="5" xfId="4" applyNumberFormat="1" applyFont="1" applyBorder="1"/>
    <xf numFmtId="0" fontId="1" fillId="0" borderId="0" xfId="4" applyFont="1"/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0" fillId="0" borderId="0" xfId="0" applyNumberFormat="1"/>
  </cellXfs>
  <cellStyles count="3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ABLE10" xfId="4" xr:uid="{00000000-0005-0000-0000-000006000000}"/>
    <cellStyle name="Percent 2" xfId="5" xr:uid="{00000000-0005-0000-0000-000008000000}"/>
    <cellStyle name="style1404926052649" xfId="6" xr:uid="{00000000-0005-0000-0000-000009000000}"/>
    <cellStyle name="style1404926052702" xfId="7" xr:uid="{00000000-0005-0000-0000-00000A000000}"/>
    <cellStyle name="style1404926052737" xfId="8" xr:uid="{00000000-0005-0000-0000-00000B000000}"/>
    <cellStyle name="style1404926052769" xfId="9" xr:uid="{00000000-0005-0000-0000-00000C000000}"/>
    <cellStyle name="style1404926052802" xfId="10" xr:uid="{00000000-0005-0000-0000-00000D000000}"/>
    <cellStyle name="style1404926052862" xfId="11" xr:uid="{00000000-0005-0000-0000-00000E000000}"/>
    <cellStyle name="style1404926052899" xfId="12" xr:uid="{00000000-0005-0000-0000-00000F000000}"/>
    <cellStyle name="style1404926052945" xfId="13" xr:uid="{00000000-0005-0000-0000-000010000000}"/>
    <cellStyle name="style1404926052984" xfId="14" xr:uid="{00000000-0005-0000-0000-000011000000}"/>
    <cellStyle name="style1404926053015" xfId="15" xr:uid="{00000000-0005-0000-0000-000012000000}"/>
    <cellStyle name="style1404926053045" xfId="16" xr:uid="{00000000-0005-0000-0000-000013000000}"/>
    <cellStyle name="style1404926053076" xfId="17" xr:uid="{00000000-0005-0000-0000-000014000000}"/>
    <cellStyle name="style1404926053123" xfId="18" xr:uid="{00000000-0005-0000-0000-000015000000}"/>
    <cellStyle name="style1404926053176" xfId="19" xr:uid="{00000000-0005-0000-0000-000016000000}"/>
    <cellStyle name="style1404926053209" xfId="20" xr:uid="{00000000-0005-0000-0000-000017000000}"/>
    <cellStyle name="style1404926071063" xfId="21" xr:uid="{00000000-0005-0000-0000-000018000000}"/>
    <cellStyle name="style1404926071100" xfId="22" xr:uid="{00000000-0005-0000-0000-000019000000}"/>
    <cellStyle name="style1404926071130" xfId="23" xr:uid="{00000000-0005-0000-0000-00001A000000}"/>
    <cellStyle name="style1404926071161" xfId="24" xr:uid="{00000000-0005-0000-0000-00001B000000}"/>
    <cellStyle name="style1404926071193" xfId="25" xr:uid="{00000000-0005-0000-0000-00001C000000}"/>
    <cellStyle name="style1404926071224" xfId="26" xr:uid="{00000000-0005-0000-0000-00001D000000}"/>
    <cellStyle name="style1404926071254" xfId="27" xr:uid="{00000000-0005-0000-0000-00001E000000}"/>
    <cellStyle name="style1404926071315" xfId="28" xr:uid="{00000000-0005-0000-0000-00001F000000}"/>
    <cellStyle name="style1404926071344" xfId="29" xr:uid="{00000000-0005-0000-0000-000020000000}"/>
    <cellStyle name="style1404926071372" xfId="30" xr:uid="{00000000-0005-0000-0000-000021000000}"/>
    <cellStyle name="style1404926071400" xfId="31" xr:uid="{00000000-0005-0000-0000-000022000000}"/>
    <cellStyle name="style1404926071428" xfId="32" xr:uid="{00000000-0005-0000-0000-000023000000}"/>
    <cellStyle name="style1404926071467" xfId="33" xr:uid="{00000000-0005-0000-0000-000024000000}"/>
    <cellStyle name="style1404926071490" xfId="34" xr:uid="{00000000-0005-0000-0000-000025000000}"/>
    <cellStyle name="style1404926071519" xfId="35" xr:uid="{00000000-0005-0000-0000-000026000000}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28</xdr:row>
      <xdr:rowOff>152400</xdr:rowOff>
    </xdr:from>
    <xdr:to>
      <xdr:col>16</xdr:col>
      <xdr:colOff>7620</xdr:colOff>
      <xdr:row>36</xdr:row>
      <xdr:rowOff>185057</xdr:rowOff>
    </xdr:to>
    <xdr:sp macro="" textlink="" fLocksText="0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620" y="6734175"/>
          <a:ext cx="14525625" cy="16138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Note: The year of high school graduation reflects 150% of normal time for each type of postsecondary degree. The table does not account for migration among states and students who attained a degree in 2013-14 included members of high school graduating classes both before and after the graduating class years indicated.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Sources: Western Interstate Commission for Higher Education, 2020,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Knocking at the College Door: Projections of High School Graduates by State and Race/Ethnicity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and National Center for Education Statistics (NCES), Integrated Postsecondary Education Data System (IPEDS),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Completions Survey, 2022;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WICHE calculations.</a:t>
          </a:r>
        </a:p>
      </xdr:txBody>
    </xdr:sp>
    <xdr:clientData fLocksWithSheet="0"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FE78B67-49F8-4AC0-B5C6-006FC4B68092}" autoFormatId="16" applyNumberFormats="0" applyBorderFormats="0" applyFontFormats="0" applyPatternFormats="0" applyAlignmentFormats="0" applyWidthHeightFormats="0">
  <queryTableRefresh nextId="8">
    <queryTableFields count="7">
      <queryTableField id="1" name="YearNormed" tableColumnId="1"/>
      <queryTableField id="2" name="StateName" tableColumnId="2"/>
      <queryTableField id="3" name="stabbr" tableColumnId="3"/>
      <queryTableField id="4" name="Control" tableColumnId="4"/>
      <queryTableField id="5" name="Total" tableColumnId="5"/>
      <queryTableField id="6" name="Associates" tableColumnId="6"/>
      <queryTableField id="7" name="Bachelors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A809557-BDF4-495C-A18B-9A8DCB3F1B6C}" autoFormatId="16" applyNumberFormats="0" applyBorderFormats="0" applyFontFormats="0" applyPatternFormats="0" applyAlignmentFormats="0" applyWidthHeightFormats="0">
  <queryTableRefresh nextId="15">
    <queryTableFields count="14">
      <queryTableField id="1" name="Stabbr" tableColumnId="1"/>
      <queryTableField id="2" name="StateName" tableColumnId="2"/>
      <queryTableField id="3" name="Region" tableColumnId="3"/>
      <queryTableField id="4" name="StabbrLevel" tableColumnId="4"/>
      <queryTableField id="5" name="YearNormed" tableColumnId="5"/>
      <queryTableField id="6" name="Stage" tableColumnId="6"/>
      <queryTableField id="7" name="DataFrom" tableColumnId="7"/>
      <queryTableField id="8" name="Projection" tableColumnId="8"/>
      <queryTableField id="9" name="SchoolSector" tableColumnId="9"/>
      <queryTableField id="10" name="GradeLevel" tableColumnId="10"/>
      <queryTableField id="11" name="Sex" tableColumnId="11"/>
      <queryTableField id="12" name="RaceEthnicity" tableColumnId="12"/>
      <queryTableField id="13" name="Students" tableColumnId="13"/>
      <queryTableField id="14" name="Graduates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85C8C8-14FE-4E54-83B9-DD8440BD7118}" name="Query1" displayName="Query1" ref="A1:G37" tableType="queryTable" totalsRowShown="0">
  <autoFilter ref="A1:G37" xr:uid="{C8E91028-0B83-4217-AB2B-FF05C12CD25B}"/>
  <tableColumns count="7">
    <tableColumn id="1" xr3:uid="{C86B1548-9424-463B-B7F0-A738110F66A8}" uniqueName="1" name="YearNormed" queryTableFieldId="1"/>
    <tableColumn id="2" xr3:uid="{18C093B2-3068-4F37-A04A-3564B3ADC50A}" uniqueName="2" name="StateName" queryTableFieldId="2" dataDxfId="1"/>
    <tableColumn id="3" xr3:uid="{C2BE814F-3952-4FDB-83B2-4CB97B02FD17}" uniqueName="3" name="stabbr" queryTableFieldId="3" dataDxfId="0"/>
    <tableColumn id="4" xr3:uid="{7BE334D1-9A23-4EF7-832D-9A489AAFB2F4}" uniqueName="4" name="Control" queryTableFieldId="4"/>
    <tableColumn id="5" xr3:uid="{2435E18F-AA5B-49A1-8EE8-6A697A334359}" uniqueName="5" name="Total" queryTableFieldId="5"/>
    <tableColumn id="6" xr3:uid="{DE496C14-87A9-4736-B878-0ACE3F6F94F1}" uniqueName="6" name="Associates" queryTableFieldId="6"/>
    <tableColumn id="7" xr3:uid="{EF500B49-0ADE-4426-9C22-7D8DC83F0DC6}" uniqueName="7" name="Bachelors" queryTableField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541F09-C418-41E0-89FD-7201EF96180D}" name="Query2" displayName="Query2" ref="A1:N33" tableType="queryTable" totalsRowShown="0">
  <autoFilter ref="A1:N33" xr:uid="{64E9B13C-B76B-4814-AE30-3572C1F99603}"/>
  <tableColumns count="14">
    <tableColumn id="1" xr3:uid="{E95F86F9-7F33-4FD6-9FE9-5E6A66F91D9B}" uniqueName="1" name="Stabbr" queryTableFieldId="1" dataDxfId="6"/>
    <tableColumn id="2" xr3:uid="{05FFCC97-8553-44AD-A333-1081453593E7}" uniqueName="2" name="StateName" queryTableFieldId="2" dataDxfId="5"/>
    <tableColumn id="3" xr3:uid="{B58F9ACB-17A2-4065-B1C8-232AF570BEC4}" uniqueName="3" name="Region" queryTableFieldId="3" dataDxfId="4"/>
    <tableColumn id="4" xr3:uid="{0146CBDA-0213-48F1-836B-00D4C67C7DFF}" uniqueName="4" name="StabbrLevel" queryTableFieldId="4"/>
    <tableColumn id="5" xr3:uid="{867019DE-97DB-42BE-A884-C6AB0878484A}" uniqueName="5" name="YearNormed" queryTableFieldId="5"/>
    <tableColumn id="6" xr3:uid="{C76BF430-D414-4B70-A727-30DF12ED4C52}" uniqueName="6" name="Stage" queryTableFieldId="6" dataDxfId="3"/>
    <tableColumn id="7" xr3:uid="{19D6CAA2-986E-44A2-A2F6-1CC5AEA40D3B}" uniqueName="7" name="DataFrom" queryTableFieldId="7" dataDxfId="2"/>
    <tableColumn id="8" xr3:uid="{67F53C1F-E4A4-48D8-A402-54084F23D3D2}" uniqueName="8" name="Projection" queryTableFieldId="8"/>
    <tableColumn id="9" xr3:uid="{022ADD5D-E45D-4AC2-A996-CA8E9863DE12}" uniqueName="9" name="SchoolSector" queryTableFieldId="9"/>
    <tableColumn id="10" xr3:uid="{76F68C89-FE36-46CE-9566-2A4B24C09B9E}" uniqueName="10" name="GradeLevel" queryTableFieldId="10"/>
    <tableColumn id="11" xr3:uid="{EEA10F65-1B6E-459B-A920-5C53D069DDA2}" uniqueName="11" name="Sex" queryTableFieldId="11"/>
    <tableColumn id="12" xr3:uid="{EDBA7D9A-FD7C-42A2-A5EA-62F74AE458F4}" uniqueName="12" name="RaceEthnicity" queryTableFieldId="12"/>
    <tableColumn id="13" xr3:uid="{6EFCC37F-877A-4A74-9021-BFB4AA3134A9}" uniqueName="13" name="Students" queryTableFieldId="13"/>
    <tableColumn id="14" xr3:uid="{60117505-2F62-47EC-914A-47DFCCEA6CDF}" uniqueName="14" name="Graduates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IU54"/>
  <sheetViews>
    <sheetView tabSelected="1" zoomScaleNormal="100" workbookViewId="0">
      <selection activeCell="A4" sqref="A4:H4"/>
    </sheetView>
    <sheetView tabSelected="1" workbookViewId="1">
      <selection activeCell="O15" sqref="O15"/>
    </sheetView>
  </sheetViews>
  <sheetFormatPr defaultColWidth="3.85546875" defaultRowHeight="15" x14ac:dyDescent="0.2"/>
  <cols>
    <col min="1" max="1" width="19" style="3" customWidth="1"/>
    <col min="2" max="2" width="15.5703125" style="3" customWidth="1"/>
    <col min="3" max="3" width="1.85546875" style="3" bestFit="1" customWidth="1"/>
    <col min="4" max="4" width="15.5703125" style="11" customWidth="1"/>
    <col min="5" max="5" width="22" style="11" customWidth="1"/>
    <col min="6" max="6" width="1.42578125" style="11" customWidth="1"/>
    <col min="7" max="7" width="15.7109375" style="11" customWidth="1"/>
    <col min="8" max="8" width="22.140625" style="11" customWidth="1"/>
    <col min="9" max="9" width="2.140625" style="11" customWidth="1"/>
    <col min="10" max="10" width="15.5703125" style="11" customWidth="1"/>
    <col min="11" max="11" width="1.85546875" style="3" customWidth="1"/>
    <col min="12" max="12" width="18.85546875" style="3" customWidth="1"/>
    <col min="13" max="13" width="22.140625" style="3" customWidth="1"/>
    <col min="14" max="14" width="1.42578125" style="9" customWidth="1"/>
    <col min="15" max="15" width="20.140625" style="3" customWidth="1"/>
    <col min="16" max="16" width="22.42578125" style="3" customWidth="1"/>
    <col min="17" max="17" width="3.85546875" style="3"/>
    <col min="18" max="18" width="22" style="3" customWidth="1"/>
    <col min="19" max="19" width="26.28515625" style="3" customWidth="1"/>
    <col min="20" max="16384" width="3.85546875" style="3"/>
  </cols>
  <sheetData>
    <row r="1" spans="1:255" ht="15.75" x14ac:dyDescent="0.25">
      <c r="A1" s="65" t="s">
        <v>27</v>
      </c>
      <c r="B1" s="66"/>
      <c r="C1" s="66"/>
      <c r="D1" s="66"/>
      <c r="E1" s="66"/>
      <c r="F1" s="66"/>
      <c r="G1" s="66"/>
      <c r="H1" s="66"/>
      <c r="I1" s="67"/>
      <c r="J1" s="67"/>
      <c r="K1" s="67"/>
      <c r="L1" s="67"/>
      <c r="M1" s="67"/>
      <c r="N1" s="67"/>
      <c r="O1" s="67"/>
      <c r="P1" s="67"/>
      <c r="Q1" s="2"/>
    </row>
    <row r="2" spans="1:255" ht="15.75" x14ac:dyDescent="0.25">
      <c r="A2" s="65" t="s">
        <v>24</v>
      </c>
      <c r="B2" s="66"/>
      <c r="C2" s="66"/>
      <c r="D2" s="66"/>
      <c r="E2" s="66"/>
      <c r="F2" s="66"/>
      <c r="G2" s="66"/>
      <c r="H2" s="66"/>
      <c r="I2" s="67"/>
      <c r="J2" s="67"/>
      <c r="K2" s="67"/>
      <c r="L2" s="67"/>
      <c r="M2" s="67"/>
      <c r="N2" s="67"/>
      <c r="O2" s="67"/>
      <c r="P2" s="67"/>
      <c r="R2" s="65"/>
      <c r="S2" s="65"/>
      <c r="T2" s="4"/>
      <c r="U2" s="4"/>
      <c r="V2" s="4"/>
      <c r="W2" s="4"/>
    </row>
    <row r="3" spans="1:255" ht="15.75" x14ac:dyDescent="0.25">
      <c r="A3" s="5"/>
      <c r="B3" s="6"/>
      <c r="C3" s="6"/>
      <c r="D3" s="7"/>
      <c r="E3" s="7"/>
      <c r="F3" s="7"/>
      <c r="G3" s="7"/>
      <c r="H3" s="7"/>
      <c r="I3" s="3"/>
      <c r="J3" s="4"/>
      <c r="K3" s="8"/>
      <c r="L3" s="8"/>
      <c r="R3" s="4"/>
      <c r="S3" s="4"/>
      <c r="T3" s="4"/>
      <c r="U3" s="4"/>
      <c r="V3" s="4"/>
      <c r="W3" s="4"/>
    </row>
    <row r="4" spans="1:255" ht="15.75" x14ac:dyDescent="0.25">
      <c r="A4" s="65" t="s">
        <v>80</v>
      </c>
      <c r="B4" s="66"/>
      <c r="C4" s="66"/>
      <c r="D4" s="66"/>
      <c r="E4" s="66"/>
      <c r="F4" s="66"/>
      <c r="G4" s="66"/>
      <c r="H4" s="66"/>
      <c r="I4" s="10"/>
      <c r="J4" s="65" t="s">
        <v>79</v>
      </c>
      <c r="K4" s="68"/>
      <c r="L4" s="68"/>
      <c r="M4" s="68"/>
      <c r="N4" s="68"/>
      <c r="O4" s="68"/>
      <c r="P4" s="68"/>
      <c r="Q4" s="11"/>
      <c r="R4" s="12"/>
      <c r="S4" s="12"/>
    </row>
    <row r="5" spans="1:255" s="54" customFormat="1" ht="15.75" x14ac:dyDescent="0.25">
      <c r="A5" s="6"/>
      <c r="B5" s="51"/>
      <c r="C5" s="51"/>
      <c r="D5" s="51"/>
      <c r="E5" s="13"/>
      <c r="F5" s="51"/>
      <c r="G5" s="51"/>
      <c r="H5" s="51"/>
      <c r="I5" s="52"/>
      <c r="J5" s="4"/>
      <c r="K5" s="13"/>
      <c r="L5" s="14"/>
      <c r="M5" s="53"/>
      <c r="N5" s="53"/>
      <c r="O5" s="4"/>
      <c r="Q5" s="53"/>
      <c r="R5" s="55"/>
      <c r="S5" s="55"/>
    </row>
    <row r="6" spans="1:255" ht="36" customHeight="1" x14ac:dyDescent="0.25">
      <c r="A6" s="7"/>
      <c r="B6" s="7"/>
      <c r="C6" s="7"/>
      <c r="D6" s="15" t="s">
        <v>23</v>
      </c>
      <c r="E6" s="7"/>
      <c r="F6" s="7"/>
      <c r="G6" s="6" t="s">
        <v>0</v>
      </c>
      <c r="H6" s="7"/>
      <c r="I6" s="10"/>
      <c r="J6" s="7"/>
      <c r="K6" s="7"/>
      <c r="L6" s="15" t="s">
        <v>23</v>
      </c>
      <c r="M6" s="7"/>
      <c r="N6" s="7"/>
      <c r="O6" s="6" t="s">
        <v>0</v>
      </c>
      <c r="P6" s="7"/>
      <c r="Q6" s="11"/>
      <c r="R6" s="12"/>
      <c r="S6" s="12"/>
    </row>
    <row r="7" spans="1:255" s="54" customFormat="1" ht="15.75" x14ac:dyDescent="0.25">
      <c r="A7" s="6"/>
      <c r="B7" s="4"/>
      <c r="C7" s="16" t="s">
        <v>2</v>
      </c>
      <c r="D7" s="53"/>
      <c r="E7" s="17" t="s">
        <v>3</v>
      </c>
      <c r="F7" s="61"/>
      <c r="G7" s="53"/>
      <c r="H7" s="17" t="s">
        <v>3</v>
      </c>
      <c r="I7" s="52"/>
      <c r="J7" s="17"/>
      <c r="K7" s="16" t="s">
        <v>2</v>
      </c>
      <c r="L7" s="53"/>
      <c r="M7" s="19" t="s">
        <v>22</v>
      </c>
      <c r="N7" s="61"/>
      <c r="O7" s="53"/>
      <c r="P7" s="20" t="s">
        <v>22</v>
      </c>
      <c r="Q7" s="53"/>
      <c r="R7" s="55"/>
      <c r="S7" s="55"/>
    </row>
    <row r="8" spans="1:255" ht="15.75" x14ac:dyDescent="0.25">
      <c r="A8" s="6"/>
      <c r="B8" s="17" t="s">
        <v>1</v>
      </c>
      <c r="C8" s="18"/>
      <c r="D8" s="3"/>
      <c r="E8" s="17" t="s">
        <v>5</v>
      </c>
      <c r="F8" s="18"/>
      <c r="G8" s="3"/>
      <c r="H8" s="17" t="s">
        <v>5</v>
      </c>
      <c r="I8" s="18"/>
      <c r="J8" s="17" t="s">
        <v>1</v>
      </c>
      <c r="K8" s="18"/>
      <c r="M8" s="19" t="s">
        <v>5</v>
      </c>
      <c r="N8" s="18"/>
      <c r="P8" s="20" t="s">
        <v>5</v>
      </c>
      <c r="Q8" s="11"/>
      <c r="R8" s="12"/>
      <c r="S8" s="12"/>
    </row>
    <row r="9" spans="1:255" ht="15.75" x14ac:dyDescent="0.25">
      <c r="A9" s="6"/>
      <c r="B9" s="17" t="s">
        <v>57</v>
      </c>
      <c r="C9" s="18"/>
      <c r="D9" s="17" t="s">
        <v>3</v>
      </c>
      <c r="E9" s="17" t="s">
        <v>29</v>
      </c>
      <c r="F9" s="18"/>
      <c r="G9" s="17" t="s">
        <v>3</v>
      </c>
      <c r="H9" s="17" t="s">
        <v>29</v>
      </c>
      <c r="I9" s="18"/>
      <c r="J9" s="17" t="s">
        <v>4</v>
      </c>
      <c r="K9" s="18"/>
      <c r="L9" s="17" t="s">
        <v>22</v>
      </c>
      <c r="M9" s="19" t="s">
        <v>29</v>
      </c>
      <c r="N9" s="18"/>
      <c r="O9" s="17" t="s">
        <v>22</v>
      </c>
      <c r="P9" s="19" t="s">
        <v>29</v>
      </c>
      <c r="Q9" s="11"/>
      <c r="R9" s="12"/>
      <c r="S9" s="12"/>
    </row>
    <row r="10" spans="1:255" ht="16.5" thickBot="1" x14ac:dyDescent="0.3">
      <c r="A10" s="21"/>
      <c r="B10" s="22">
        <v>2019</v>
      </c>
      <c r="C10" s="23"/>
      <c r="D10" s="22" t="s">
        <v>6</v>
      </c>
      <c r="E10" s="22" t="s">
        <v>30</v>
      </c>
      <c r="F10" s="23"/>
      <c r="G10" s="22" t="s">
        <v>6</v>
      </c>
      <c r="H10" s="22" t="s">
        <v>30</v>
      </c>
      <c r="I10" s="24"/>
      <c r="J10" s="22">
        <v>2016</v>
      </c>
      <c r="K10" s="23"/>
      <c r="L10" s="22" t="s">
        <v>6</v>
      </c>
      <c r="M10" s="25" t="s">
        <v>31</v>
      </c>
      <c r="N10" s="23"/>
      <c r="O10" s="22" t="s">
        <v>6</v>
      </c>
      <c r="P10" s="25" t="s">
        <v>31</v>
      </c>
      <c r="Q10" s="11"/>
      <c r="R10" s="62"/>
      <c r="S10" s="62"/>
    </row>
    <row r="11" spans="1:255" s="54" customFormat="1" ht="16.5" thickTop="1" x14ac:dyDescent="0.25">
      <c r="A11" s="56"/>
      <c r="B11" s="17"/>
      <c r="C11" s="57"/>
      <c r="D11" s="56"/>
      <c r="E11" s="56"/>
      <c r="F11" s="57"/>
      <c r="G11" s="56"/>
      <c r="H11" s="56"/>
      <c r="I11" s="52"/>
      <c r="J11" s="17"/>
      <c r="K11" s="58"/>
      <c r="L11" s="51"/>
      <c r="M11" s="59"/>
      <c r="N11" s="58"/>
      <c r="O11" s="51"/>
      <c r="P11" s="60"/>
      <c r="Q11" s="28"/>
      <c r="R11" s="55"/>
      <c r="S11" s="55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</row>
    <row r="12" spans="1:255" x14ac:dyDescent="0.2">
      <c r="A12" s="30" t="s">
        <v>7</v>
      </c>
      <c r="B12" s="1">
        <f>SUMIFS(HSGradsData!$M:$M,HSGradsData!$B:$B,$A12,HSGradsData!$E:$E,2018)</f>
        <v>8592.1047589999998</v>
      </c>
      <c r="C12" s="31"/>
      <c r="D12" s="32">
        <f>SUMIFS(CompletionsData!$F:$F,CompletionsData!$B:$B,$A12,CompletionsData!$D:$D,1)</f>
        <v>899</v>
      </c>
      <c r="E12" s="33">
        <f>D12/B12*100</f>
        <v>10.463094028949328</v>
      </c>
      <c r="F12" s="34"/>
      <c r="G12" s="32">
        <f>SUMIFS(CompletionsData!$F:$F,CompletionsData!$B:$B,$A12)</f>
        <v>923</v>
      </c>
      <c r="H12" s="33">
        <f t="shared" ref="H12:H28" si="0">G12/B12*100</f>
        <v>10.742420232169332</v>
      </c>
      <c r="I12" s="35"/>
      <c r="J12" s="1">
        <f>SUMIFS(HSGradsData!$M:$M,HSGradsData!$B:$B,$A12,HSGradsData!$E:$E,2015)</f>
        <v>8295.9671969999999</v>
      </c>
      <c r="K12" s="31"/>
      <c r="L12" s="32">
        <f>SUMIFS(CompletionsData!$G:$G,CompletionsData!$B:$B,$A12,CompletionsData!$D:$D,1)</f>
        <v>1484</v>
      </c>
      <c r="M12" s="33">
        <f t="shared" ref="M12:M28" si="1">L12/J12*100</f>
        <v>17.888209593411197</v>
      </c>
      <c r="N12" s="31"/>
      <c r="O12" s="32">
        <f>SUMIFS(CompletionsData!$G:$G,CompletionsData!$B:$B,$A12)</f>
        <v>1549</v>
      </c>
      <c r="P12" s="33">
        <f t="shared" ref="P12:P28" si="2">O12/J12*100</f>
        <v>18.67172281684228</v>
      </c>
      <c r="Q12" s="28"/>
      <c r="R12" s="12"/>
      <c r="S12" s="12"/>
      <c r="U12" s="11"/>
      <c r="W12" s="11"/>
      <c r="Y12" s="11"/>
      <c r="AA12" s="11"/>
      <c r="AC12" s="11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</row>
    <row r="13" spans="1:255" x14ac:dyDescent="0.2">
      <c r="A13" s="30" t="s">
        <v>8</v>
      </c>
      <c r="B13" s="1">
        <f>SUMIFS(HSGradsData!$M:$M,HSGradsData!$B:$B,$A13,HSGradsData!$E:$E,2018)</f>
        <v>75606.714064999993</v>
      </c>
      <c r="C13" s="31"/>
      <c r="D13" s="32">
        <f>SUMIFS(CompletionsData!$F:$F,CompletionsData!$B:$B,$A13,CompletionsData!$D:$D,1)</f>
        <v>15892</v>
      </c>
      <c r="E13" s="33">
        <f t="shared" ref="E13:E28" si="3">D13/B13*100</f>
        <v>21.019297289308803</v>
      </c>
      <c r="F13" s="34"/>
      <c r="G13" s="32">
        <f>SUMIFS(CompletionsData!$F:$F,CompletionsData!$B:$B,$A13)</f>
        <v>15896</v>
      </c>
      <c r="H13" s="33">
        <f t="shared" si="0"/>
        <v>21.024587824745325</v>
      </c>
      <c r="I13" s="35"/>
      <c r="J13" s="1">
        <f>SUMIFS(HSGradsData!$M:$M,HSGradsData!$B:$B,$A13,HSGradsData!$E:$E,2015)</f>
        <v>72921</v>
      </c>
      <c r="K13" s="31"/>
      <c r="L13" s="32">
        <f>SUMIFS(CompletionsData!$G:$G,CompletionsData!$B:$B,$A13,CompletionsData!$D:$D,1)</f>
        <v>35157</v>
      </c>
      <c r="M13" s="33">
        <f t="shared" si="1"/>
        <v>48.212449088739866</v>
      </c>
      <c r="N13" s="31"/>
      <c r="O13" s="32">
        <f>SUMIFS(CompletionsData!$G:$G,CompletionsData!$B:$B,$A13)</f>
        <v>36219</v>
      </c>
      <c r="P13" s="33">
        <f t="shared" si="2"/>
        <v>49.668819681573211</v>
      </c>
      <c r="Q13" s="28"/>
      <c r="R13" s="12"/>
      <c r="S13" s="12"/>
      <c r="U13" s="37"/>
      <c r="W13" s="37"/>
      <c r="Y13" s="37"/>
      <c r="AA13" s="37"/>
      <c r="AC13" s="37"/>
    </row>
    <row r="14" spans="1:255" x14ac:dyDescent="0.2">
      <c r="A14" s="30" t="s">
        <v>9</v>
      </c>
      <c r="B14" s="1">
        <f>SUMIFS(HSGradsData!$M:$M,HSGradsData!$B:$B,$A14,HSGradsData!$E:$E,2018)</f>
        <v>484628.62749400001</v>
      </c>
      <c r="C14" s="31"/>
      <c r="D14" s="32">
        <f>SUMIFS(CompletionsData!$F:$F,CompletionsData!$B:$B,$A14,CompletionsData!$D:$D,1)</f>
        <v>134438</v>
      </c>
      <c r="E14" s="33">
        <f t="shared" si="3"/>
        <v>27.740416552603346</v>
      </c>
      <c r="F14" s="34"/>
      <c r="G14" s="32">
        <f>SUMIFS(CompletionsData!$F:$F,CompletionsData!$B:$B,$A14)</f>
        <v>136312</v>
      </c>
      <c r="H14" s="33">
        <f t="shared" si="0"/>
        <v>28.127104398447372</v>
      </c>
      <c r="I14" s="35"/>
      <c r="J14" s="1">
        <f>SUMIFS(HSGradsData!$M:$M,HSGradsData!$B:$B,$A14,HSGradsData!$E:$E,2015)</f>
        <v>468449</v>
      </c>
      <c r="K14" s="31"/>
      <c r="L14" s="32">
        <f>SUMIFS(CompletionsData!$G:$G,CompletionsData!$B:$B,$A14,CompletionsData!$D:$D,1)</f>
        <v>172486</v>
      </c>
      <c r="M14" s="33">
        <f t="shared" si="1"/>
        <v>36.820657104615442</v>
      </c>
      <c r="N14" s="31"/>
      <c r="O14" s="32">
        <f>SUMIFS(CompletionsData!$G:$G,CompletionsData!$B:$B,$A14)</f>
        <v>210994</v>
      </c>
      <c r="P14" s="33">
        <f t="shared" si="2"/>
        <v>45.040975645160948</v>
      </c>
      <c r="Q14" s="28"/>
      <c r="R14" s="12"/>
      <c r="S14" s="12"/>
      <c r="U14" s="37"/>
      <c r="W14" s="37"/>
      <c r="Y14" s="37"/>
      <c r="AA14" s="37"/>
      <c r="AC14" s="37"/>
    </row>
    <row r="15" spans="1:255" x14ac:dyDescent="0.2">
      <c r="A15" s="30" t="s">
        <v>10</v>
      </c>
      <c r="B15" s="1">
        <f>SUMIFS(HSGradsData!$M:$M,HSGradsData!$B:$B,$A15,HSGradsData!$E:$E,2018)</f>
        <v>61216.407455</v>
      </c>
      <c r="C15" s="31"/>
      <c r="D15" s="32">
        <f>SUMIFS(CompletionsData!$F:$F,CompletionsData!$B:$B,$A15,CompletionsData!$D:$D,1)</f>
        <v>9365</v>
      </c>
      <c r="E15" s="33">
        <f t="shared" si="3"/>
        <v>15.298186204220141</v>
      </c>
      <c r="F15" s="34"/>
      <c r="G15" s="32">
        <f>SUMIFS(CompletionsData!$F:$F,CompletionsData!$B:$B,$A15)</f>
        <v>9578</v>
      </c>
      <c r="H15" s="33">
        <f t="shared" si="0"/>
        <v>15.646132137108438</v>
      </c>
      <c r="I15" s="35"/>
      <c r="J15" s="1">
        <f>SUMIFS(HSGradsData!$M:$M,HSGradsData!$B:$B,$A15,HSGradsData!$E:$E,2015)</f>
        <v>57414</v>
      </c>
      <c r="K15" s="31"/>
      <c r="L15" s="32">
        <f>SUMIFS(CompletionsData!$G:$G,CompletionsData!$B:$B,$A15,CompletionsData!$D:$D,1)</f>
        <v>28338</v>
      </c>
      <c r="M15" s="33">
        <f t="shared" si="1"/>
        <v>49.357299613334725</v>
      </c>
      <c r="N15" s="31"/>
      <c r="O15" s="32">
        <f>SUMIFS(CompletionsData!$G:$G,CompletionsData!$B:$B,$A15)</f>
        <v>31811</v>
      </c>
      <c r="P15" s="33">
        <f t="shared" si="2"/>
        <v>55.406346884035251</v>
      </c>
      <c r="Q15" s="28"/>
      <c r="R15" s="12"/>
      <c r="S15" s="12"/>
      <c r="U15" s="37"/>
      <c r="W15" s="37"/>
      <c r="Y15" s="37"/>
      <c r="AA15" s="37"/>
      <c r="AC15" s="37"/>
    </row>
    <row r="16" spans="1:255" x14ac:dyDescent="0.2">
      <c r="A16" s="30" t="s">
        <v>11</v>
      </c>
      <c r="B16" s="1">
        <f>SUMIFS(HSGradsData!$M:$M,HSGradsData!$B:$B,$A16,HSGradsData!$E:$E,2018)</f>
        <v>14480.230952</v>
      </c>
      <c r="C16" s="31"/>
      <c r="D16" s="32">
        <f>SUMIFS(CompletionsData!$F:$F,CompletionsData!$B:$B,$A16,CompletionsData!$D:$D,1)</f>
        <v>3154</v>
      </c>
      <c r="E16" s="33">
        <f t="shared" si="3"/>
        <v>21.78142054816033</v>
      </c>
      <c r="F16" s="34"/>
      <c r="G16" s="32">
        <f>SUMIFS(CompletionsData!$F:$F,CompletionsData!$B:$B,$A16)</f>
        <v>3302</v>
      </c>
      <c r="H16" s="33">
        <f t="shared" si="0"/>
        <v>22.803503693730313</v>
      </c>
      <c r="I16" s="35"/>
      <c r="J16" s="1">
        <f>SUMIFS(HSGradsData!$M:$M,HSGradsData!$B:$B,$A16,HSGradsData!$E:$E,2015)</f>
        <v>14514.5</v>
      </c>
      <c r="K16" s="31"/>
      <c r="L16" s="32">
        <f>SUMIFS(CompletionsData!$G:$G,CompletionsData!$B:$B,$A16,CompletionsData!$D:$D,1)</f>
        <v>4247</v>
      </c>
      <c r="M16" s="33">
        <f t="shared" si="1"/>
        <v>29.260394777636158</v>
      </c>
      <c r="N16" s="31"/>
      <c r="O16" s="32">
        <f>SUMIFS(CompletionsData!$G:$G,CompletionsData!$B:$B,$A16)</f>
        <v>5641</v>
      </c>
      <c r="P16" s="33">
        <f t="shared" si="2"/>
        <v>38.864583692169901</v>
      </c>
      <c r="Q16" s="28"/>
      <c r="R16" s="12"/>
      <c r="S16" s="12"/>
      <c r="W16" s="37"/>
      <c r="Y16" s="37"/>
      <c r="AA16" s="37"/>
      <c r="AC16" s="37"/>
    </row>
    <row r="17" spans="1:29" x14ac:dyDescent="0.2">
      <c r="A17" s="30" t="s">
        <v>12</v>
      </c>
      <c r="B17" s="1">
        <f>SUMIFS(HSGradsData!$M:$M,HSGradsData!$B:$B,$A17,HSGradsData!$E:$E,2018)</f>
        <v>20428.390358000001</v>
      </c>
      <c r="C17" s="31"/>
      <c r="D17" s="32">
        <f>SUMIFS(CompletionsData!$F:$F,CompletionsData!$B:$B,$A17,CompletionsData!$D:$D,1)</f>
        <v>3736</v>
      </c>
      <c r="E17" s="33">
        <f t="shared" si="3"/>
        <v>18.288273987954895</v>
      </c>
      <c r="F17" s="34"/>
      <c r="G17" s="32">
        <f>SUMIFS(CompletionsData!$F:$F,CompletionsData!$B:$B,$A17)</f>
        <v>5634</v>
      </c>
      <c r="H17" s="33">
        <f t="shared" si="0"/>
        <v>27.579265430443755</v>
      </c>
      <c r="I17" s="35"/>
      <c r="J17" s="1">
        <f>SUMIFS(HSGradsData!$M:$M,HSGradsData!$B:$B,$A17,HSGradsData!$E:$E,2015)</f>
        <v>18199.5</v>
      </c>
      <c r="K17" s="31"/>
      <c r="L17" s="32">
        <f>SUMIFS(CompletionsData!$G:$G,CompletionsData!$B:$B,$A17,CompletionsData!$D:$D,1)</f>
        <v>7068</v>
      </c>
      <c r="M17" s="33">
        <f t="shared" si="1"/>
        <v>38.836231764608918</v>
      </c>
      <c r="N17" s="31"/>
      <c r="O17" s="32">
        <f>SUMIFS(CompletionsData!$G:$G,CompletionsData!$B:$B,$A17)</f>
        <v>13838</v>
      </c>
      <c r="P17" s="33">
        <f t="shared" si="2"/>
        <v>76.035055908129351</v>
      </c>
      <c r="Q17" s="28"/>
      <c r="R17" s="12"/>
      <c r="S17" s="12"/>
      <c r="W17" s="37"/>
      <c r="Y17" s="37"/>
      <c r="AA17" s="37"/>
      <c r="AC17" s="37"/>
    </row>
    <row r="18" spans="1:29" x14ac:dyDescent="0.2">
      <c r="A18" s="30" t="s">
        <v>13</v>
      </c>
      <c r="B18" s="1">
        <f>SUMIFS(HSGradsData!$M:$M,HSGradsData!$B:$B,$A18,HSGradsData!$E:$E,2018)</f>
        <v>9891.4489279999998</v>
      </c>
      <c r="C18" s="31"/>
      <c r="D18" s="32">
        <f>SUMIFS(CompletionsData!$F:$F,CompletionsData!$B:$B,$A18,CompletionsData!$D:$D,1)</f>
        <v>1827</v>
      </c>
      <c r="E18" s="33">
        <f t="shared" si="3"/>
        <v>18.470499249389643</v>
      </c>
      <c r="F18" s="34"/>
      <c r="G18" s="32">
        <f>SUMIFS(CompletionsData!$F:$F,CompletionsData!$B:$B,$A18)</f>
        <v>1882</v>
      </c>
      <c r="H18" s="33">
        <f t="shared" si="0"/>
        <v>19.026535077915334</v>
      </c>
      <c r="I18" s="35"/>
      <c r="J18" s="1">
        <f>SUMIFS(HSGradsData!$M:$M,HSGradsData!$B:$B,$A18,HSGradsData!$E:$E,2015)</f>
        <v>9782.5</v>
      </c>
      <c r="K18" s="31"/>
      <c r="L18" s="32">
        <f>SUMIFS(CompletionsData!$G:$G,CompletionsData!$B:$B,$A18,CompletionsData!$D:$D,1)</f>
        <v>4714</v>
      </c>
      <c r="M18" s="33">
        <f t="shared" si="1"/>
        <v>48.188090978788658</v>
      </c>
      <c r="N18" s="31"/>
      <c r="O18" s="32">
        <f>SUMIFS(CompletionsData!$G:$G,CompletionsData!$B:$B,$A18)</f>
        <v>5304</v>
      </c>
      <c r="P18" s="33">
        <f t="shared" si="2"/>
        <v>54.219269102990033</v>
      </c>
      <c r="Q18" s="28"/>
      <c r="R18" s="12"/>
      <c r="S18" s="12"/>
      <c r="W18" s="37"/>
      <c r="Y18" s="37"/>
      <c r="AA18" s="37"/>
      <c r="AC18" s="37"/>
    </row>
    <row r="19" spans="1:29" x14ac:dyDescent="0.2">
      <c r="A19" s="30" t="s">
        <v>14</v>
      </c>
      <c r="B19" s="1">
        <f>SUMIFS(HSGradsData!$M:$M,HSGradsData!$B:$B,$A19,HSGradsData!$E:$E,2018)</f>
        <v>29665.375217000001</v>
      </c>
      <c r="C19" s="31"/>
      <c r="D19" s="32">
        <f>SUMIFS(CompletionsData!$F:$F,CompletionsData!$B:$B,$A19,CompletionsData!$D:$D,1)</f>
        <v>5803</v>
      </c>
      <c r="E19" s="33">
        <f t="shared" si="3"/>
        <v>19.561525709860366</v>
      </c>
      <c r="F19" s="34"/>
      <c r="G19" s="32">
        <f>SUMIFS(CompletionsData!$F:$F,CompletionsData!$B:$B,$A19)</f>
        <v>5803</v>
      </c>
      <c r="H19" s="33">
        <f t="shared" si="0"/>
        <v>19.561525709860366</v>
      </c>
      <c r="I19" s="35"/>
      <c r="J19" s="1">
        <f>SUMIFS(HSGradsData!$M:$M,HSGradsData!$B:$B,$A19,HSGradsData!$E:$E,2015)</f>
        <v>26463.5</v>
      </c>
      <c r="K19" s="31"/>
      <c r="L19" s="32">
        <f>SUMIFS(CompletionsData!$G:$G,CompletionsData!$B:$B,$A19,CompletionsData!$D:$D,1)</f>
        <v>9478</v>
      </c>
      <c r="M19" s="33">
        <f t="shared" si="1"/>
        <v>35.815368337521491</v>
      </c>
      <c r="N19" s="31"/>
      <c r="O19" s="32">
        <f>SUMIFS(CompletionsData!$G:$G,CompletionsData!$B:$B,$A19)</f>
        <v>9895</v>
      </c>
      <c r="P19" s="33">
        <f t="shared" si="2"/>
        <v>37.391123623103525</v>
      </c>
      <c r="Q19" s="28"/>
      <c r="R19" s="12"/>
      <c r="S19" s="12"/>
      <c r="W19" s="37"/>
      <c r="Y19" s="37"/>
      <c r="AA19" s="37"/>
      <c r="AC19" s="37"/>
    </row>
    <row r="20" spans="1:29" x14ac:dyDescent="0.2">
      <c r="A20" s="30" t="s">
        <v>15</v>
      </c>
      <c r="B20" s="1">
        <f>SUMIFS(HSGradsData!$M:$M,HSGradsData!$B:$B,$A20,HSGradsData!$E:$E,2018)</f>
        <v>20861.646947000001</v>
      </c>
      <c r="C20" s="31"/>
      <c r="D20" s="32">
        <f>SUMIFS(CompletionsData!$F:$F,CompletionsData!$B:$B,$A20,CompletionsData!$D:$D,1)</f>
        <v>6735</v>
      </c>
      <c r="E20" s="33">
        <f t="shared" si="3"/>
        <v>32.284124149500684</v>
      </c>
      <c r="F20" s="34"/>
      <c r="G20" s="32">
        <f>SUMIFS(CompletionsData!$F:$F,CompletionsData!$B:$B,$A20)</f>
        <v>6735</v>
      </c>
      <c r="H20" s="33">
        <f t="shared" si="0"/>
        <v>32.284124149500684</v>
      </c>
      <c r="I20" s="35"/>
      <c r="J20" s="1">
        <f>SUMIFS(HSGradsData!$M:$M,HSGradsData!$B:$B,$A20,HSGradsData!$E:$E,2015)</f>
        <v>19409.669999999998</v>
      </c>
      <c r="K20" s="31"/>
      <c r="L20" s="32">
        <f>SUMIFS(CompletionsData!$G:$G,CompletionsData!$B:$B,$A20,CompletionsData!$D:$D,1)</f>
        <v>7283</v>
      </c>
      <c r="M20" s="33">
        <f t="shared" si="1"/>
        <v>37.522533871003475</v>
      </c>
      <c r="N20" s="31"/>
      <c r="O20" s="32">
        <f>SUMIFS(CompletionsData!$G:$G,CompletionsData!$B:$B,$A20)</f>
        <v>7441</v>
      </c>
      <c r="P20" s="33">
        <f t="shared" si="2"/>
        <v>38.336561105881763</v>
      </c>
      <c r="Q20" s="28"/>
      <c r="R20" s="12"/>
      <c r="S20" s="12"/>
      <c r="W20" s="37"/>
      <c r="Y20" s="37"/>
      <c r="AA20" s="37"/>
      <c r="AC20" s="37"/>
    </row>
    <row r="21" spans="1:29" x14ac:dyDescent="0.2">
      <c r="A21" s="30" t="s">
        <v>16</v>
      </c>
      <c r="B21" s="1">
        <f>SUMIFS(HSGradsData!$M:$M,HSGradsData!$B:$B,$A21,HSGradsData!$E:$E,2018)</f>
        <v>7263.335599</v>
      </c>
      <c r="C21" s="31"/>
      <c r="D21" s="32">
        <f>SUMIFS(CompletionsData!$F:$F,CompletionsData!$B:$B,$A21,CompletionsData!$D:$D,1)</f>
        <v>1783</v>
      </c>
      <c r="E21" s="33">
        <f t="shared" si="3"/>
        <v>24.547950121504499</v>
      </c>
      <c r="F21" s="34"/>
      <c r="G21" s="32">
        <f>SUMIFS(CompletionsData!$F:$F,CompletionsData!$B:$B,$A21)</f>
        <v>1899</v>
      </c>
      <c r="H21" s="33">
        <f t="shared" si="0"/>
        <v>26.145012496206977</v>
      </c>
      <c r="I21" s="35"/>
      <c r="J21" s="1">
        <f>SUMIFS(HSGradsData!$M:$M,HSGradsData!$B:$B,$A21,HSGradsData!$E:$E,2015)</f>
        <v>7230.2021949999998</v>
      </c>
      <c r="K21" s="31"/>
      <c r="L21" s="32">
        <f>SUMIFS(CompletionsData!$G:$G,CompletionsData!$B:$B,$A21,CompletionsData!$D:$D,1)</f>
        <v>5187</v>
      </c>
      <c r="M21" s="33">
        <f t="shared" si="1"/>
        <v>71.740732279756116</v>
      </c>
      <c r="N21" s="31"/>
      <c r="O21" s="32">
        <f>SUMIFS(CompletionsData!$G:$G,CompletionsData!$B:$B,$A21)</f>
        <v>6018</v>
      </c>
      <c r="P21" s="33">
        <f t="shared" si="2"/>
        <v>83.23418678611381</v>
      </c>
      <c r="Q21" s="28"/>
      <c r="R21" s="12"/>
      <c r="S21" s="12"/>
      <c r="W21" s="37"/>
      <c r="Y21" s="37"/>
      <c r="AA21" s="37"/>
      <c r="AC21" s="37"/>
    </row>
    <row r="22" spans="1:29" x14ac:dyDescent="0.2">
      <c r="A22" s="30" t="s">
        <v>17</v>
      </c>
      <c r="B22" s="1">
        <f>SUMIFS(HSGradsData!$M:$M,HSGradsData!$B:$B,$A22,HSGradsData!$E:$E,2018)</f>
        <v>41683.228221999998</v>
      </c>
      <c r="C22" s="31"/>
      <c r="D22" s="32">
        <f>SUMIFS(CompletionsData!$F:$F,CompletionsData!$B:$B,$A22,CompletionsData!$D:$D,1)</f>
        <v>9772</v>
      </c>
      <c r="E22" s="33">
        <f t="shared" si="3"/>
        <v>23.443481747515982</v>
      </c>
      <c r="F22" s="34"/>
      <c r="G22" s="32">
        <f>SUMIFS(CompletionsData!$F:$F,CompletionsData!$B:$B,$A22)</f>
        <v>9794</v>
      </c>
      <c r="H22" s="33">
        <f t="shared" si="0"/>
        <v>23.496260769051528</v>
      </c>
      <c r="I22" s="35"/>
      <c r="J22" s="1">
        <f>SUMIFS(HSGradsData!$M:$M,HSGradsData!$B:$B,$A22,HSGradsData!$E:$E,2015)</f>
        <v>41833.5</v>
      </c>
      <c r="K22" s="31"/>
      <c r="L22" s="32">
        <f>SUMIFS(CompletionsData!$G:$G,CompletionsData!$B:$B,$A22,CompletionsData!$D:$D,1)</f>
        <v>17180</v>
      </c>
      <c r="M22" s="33">
        <f t="shared" si="1"/>
        <v>41.067565467866665</v>
      </c>
      <c r="N22" s="31"/>
      <c r="O22" s="32">
        <f>SUMIFS(CompletionsData!$G:$G,CompletionsData!$B:$B,$A22)</f>
        <v>21837</v>
      </c>
      <c r="P22" s="33">
        <f t="shared" si="2"/>
        <v>52.199792032701062</v>
      </c>
      <c r="W22" s="37"/>
      <c r="Y22" s="37"/>
      <c r="AA22" s="37"/>
      <c r="AC22" s="37"/>
    </row>
    <row r="23" spans="1:29" x14ac:dyDescent="0.2">
      <c r="A23" s="30" t="s">
        <v>18</v>
      </c>
      <c r="B23" s="1">
        <f>SUMIFS(HSGradsData!$M:$M,HSGradsData!$B:$B,$A23,HSGradsData!$E:$E,2018)</f>
        <v>9120.3617599999998</v>
      </c>
      <c r="C23" s="31"/>
      <c r="D23" s="32">
        <f>SUMIFS(CompletionsData!$F:$F,CompletionsData!$B:$B,$A23,CompletionsData!$D:$D,1)</f>
        <v>1905</v>
      </c>
      <c r="E23" s="33">
        <f t="shared" si="3"/>
        <v>20.887329364005403</v>
      </c>
      <c r="F23" s="34"/>
      <c r="G23" s="32">
        <f>SUMIFS(CompletionsData!$F:$F,CompletionsData!$B:$B,$A23)</f>
        <v>1935</v>
      </c>
      <c r="H23" s="33">
        <f t="shared" si="0"/>
        <v>21.216263684698404</v>
      </c>
      <c r="I23" s="35"/>
      <c r="J23" s="1">
        <f>SUMIFS(HSGradsData!$M:$M,HSGradsData!$B:$B,$A23,HSGradsData!$E:$E,2015)</f>
        <v>8502.9108529999994</v>
      </c>
      <c r="K23" s="31"/>
      <c r="L23" s="32">
        <f>SUMIFS(CompletionsData!$G:$G,CompletionsData!$B:$B,$A23,CompletionsData!$D:$D,1)</f>
        <v>4499</v>
      </c>
      <c r="M23" s="33">
        <f t="shared" si="1"/>
        <v>52.911292118423916</v>
      </c>
      <c r="N23" s="31"/>
      <c r="O23" s="32">
        <f>SUMIFS(CompletionsData!$G:$G,CompletionsData!$B:$B,$A23)</f>
        <v>5645</v>
      </c>
      <c r="P23" s="33">
        <f t="shared" si="2"/>
        <v>66.389029564014891</v>
      </c>
      <c r="W23" s="37"/>
      <c r="Y23" s="37"/>
      <c r="AA23" s="37"/>
      <c r="AC23" s="37"/>
    </row>
    <row r="24" spans="1:29" x14ac:dyDescent="0.2">
      <c r="A24" s="30" t="s">
        <v>19</v>
      </c>
      <c r="B24" s="1">
        <f>SUMIFS(HSGradsData!$M:$M,HSGradsData!$B:$B,$A24,HSGradsData!$E:$E,2018)</f>
        <v>44295.964216</v>
      </c>
      <c r="C24" s="31"/>
      <c r="D24" s="32">
        <f>SUMIFS(CompletionsData!$F:$F,CompletionsData!$B:$B,$A24,CompletionsData!$D:$D,1)</f>
        <v>15570</v>
      </c>
      <c r="E24" s="33">
        <f t="shared" si="3"/>
        <v>35.149929063686599</v>
      </c>
      <c r="F24" s="34"/>
      <c r="G24" s="32">
        <f>SUMIFS(CompletionsData!$F:$F,CompletionsData!$B:$B,$A24)</f>
        <v>15975</v>
      </c>
      <c r="H24" s="33">
        <f t="shared" si="0"/>
        <v>36.064233576903881</v>
      </c>
      <c r="I24" s="35"/>
      <c r="J24" s="1">
        <f>SUMIFS(HSGradsData!$M:$M,HSGradsData!$B:$B,$A24,HSGradsData!$E:$E,2015)</f>
        <v>40522.5</v>
      </c>
      <c r="K24" s="31"/>
      <c r="L24" s="32">
        <f>SUMIFS(CompletionsData!$G:$G,CompletionsData!$B:$B,$A24,CompletionsData!$D:$D,1)</f>
        <v>18396</v>
      </c>
      <c r="M24" s="33">
        <f t="shared" si="1"/>
        <v>45.397001665741257</v>
      </c>
      <c r="N24" s="31"/>
      <c r="O24" s="32">
        <f>SUMIFS(CompletionsData!$G:$G,CompletionsData!$B:$B,$A24)</f>
        <v>49451</v>
      </c>
      <c r="P24" s="33">
        <f t="shared" si="2"/>
        <v>122.03343821333827</v>
      </c>
      <c r="W24" s="37"/>
      <c r="Y24" s="37"/>
      <c r="AA24" s="37"/>
      <c r="AC24" s="37"/>
    </row>
    <row r="25" spans="1:29" x14ac:dyDescent="0.2">
      <c r="A25" s="30" t="s">
        <v>20</v>
      </c>
      <c r="B25" s="1">
        <f>SUMIFS(HSGradsData!$M:$M,HSGradsData!$B:$B,$A25,HSGradsData!$E:$E,2018)</f>
        <v>77174.757941999997</v>
      </c>
      <c r="C25" s="31"/>
      <c r="D25" s="32">
        <f>SUMIFS(CompletionsData!$F:$F,CompletionsData!$B:$B,$A25,CompletionsData!$D:$D,1)</f>
        <v>25038</v>
      </c>
      <c r="E25" s="33">
        <f t="shared" si="3"/>
        <v>32.443250445718384</v>
      </c>
      <c r="F25" s="34"/>
      <c r="G25" s="32">
        <f>SUMIFS(CompletionsData!$F:$F,CompletionsData!$B:$B,$A25)</f>
        <v>25095</v>
      </c>
      <c r="H25" s="33">
        <f t="shared" si="0"/>
        <v>32.517108792048205</v>
      </c>
      <c r="I25" s="35"/>
      <c r="J25" s="1">
        <f>SUMIFS(HSGradsData!$M:$M,HSGradsData!$B:$B,$A25,HSGradsData!$E:$E,2015)</f>
        <v>74364.710057999997</v>
      </c>
      <c r="K25" s="31"/>
      <c r="L25" s="32">
        <f>SUMIFS(CompletionsData!$G:$G,CompletionsData!$B:$B,$A25,CompletionsData!$D:$D,1)</f>
        <v>27949</v>
      </c>
      <c r="M25" s="33">
        <f t="shared" si="1"/>
        <v>37.583687179310537</v>
      </c>
      <c r="N25" s="31"/>
      <c r="O25" s="32">
        <f>SUMIFS(CompletionsData!$G:$G,CompletionsData!$B:$B,$A25)</f>
        <v>34467</v>
      </c>
      <c r="P25" s="33">
        <f t="shared" si="2"/>
        <v>46.348597302561679</v>
      </c>
      <c r="W25" s="37"/>
      <c r="Y25" s="37"/>
      <c r="AA25" s="37"/>
      <c r="AC25" s="37"/>
    </row>
    <row r="26" spans="1:29" ht="15.75" customHeight="1" x14ac:dyDescent="0.2">
      <c r="A26" s="30" t="s">
        <v>21</v>
      </c>
      <c r="B26" s="1">
        <f>SUMIFS(HSGradsData!$M:$M,HSGradsData!$B:$B,$A26,HSGradsData!$E:$E,2018)</f>
        <v>5733.9259670000001</v>
      </c>
      <c r="C26" s="31"/>
      <c r="D26" s="32">
        <f>SUMIFS(CompletionsData!$F:$F,CompletionsData!$B:$B,$A26,CompletionsData!$D:$D,1)</f>
        <v>2249</v>
      </c>
      <c r="E26" s="33">
        <f t="shared" si="3"/>
        <v>39.222689880258095</v>
      </c>
      <c r="F26" s="34"/>
      <c r="G26" s="32">
        <f>SUMIFS(CompletionsData!$F:$F,CompletionsData!$B:$B,$A26)</f>
        <v>2249</v>
      </c>
      <c r="H26" s="33">
        <f t="shared" si="0"/>
        <v>39.222689880258095</v>
      </c>
      <c r="I26" s="35"/>
      <c r="J26" s="1">
        <f>SUMIFS(HSGradsData!$M:$M,HSGradsData!$B:$B,$A26,HSGradsData!$E:$E,2015)</f>
        <v>5670.0199739999998</v>
      </c>
      <c r="K26" s="31"/>
      <c r="L26" s="32">
        <f>SUMIFS(CompletionsData!$G:$G,CompletionsData!$B:$B,$A26,CompletionsData!$D:$D,1)</f>
        <v>2073</v>
      </c>
      <c r="M26" s="33">
        <f t="shared" si="1"/>
        <v>36.560717766529685</v>
      </c>
      <c r="N26" s="31"/>
      <c r="O26" s="32">
        <f>SUMIFS(CompletionsData!$G:$G,CompletionsData!$B:$B,$A26)</f>
        <v>2073</v>
      </c>
      <c r="P26" s="33">
        <f t="shared" si="2"/>
        <v>36.560717766529685</v>
      </c>
      <c r="W26" s="37"/>
      <c r="Y26" s="37"/>
      <c r="AA26" s="37"/>
      <c r="AC26" s="37"/>
    </row>
    <row r="27" spans="1:29" ht="16.899999999999999" customHeight="1" x14ac:dyDescent="0.2">
      <c r="A27" s="30"/>
      <c r="B27" s="1"/>
      <c r="C27" s="40"/>
      <c r="D27" s="63"/>
      <c r="E27" s="33"/>
      <c r="F27" s="34"/>
      <c r="G27" s="32"/>
      <c r="H27" s="33"/>
      <c r="I27" s="35"/>
      <c r="J27" s="1"/>
      <c r="K27" s="38"/>
      <c r="L27" s="32"/>
      <c r="M27" s="33"/>
      <c r="N27" s="39"/>
      <c r="O27" s="32"/>
      <c r="P27" s="33"/>
      <c r="W27" s="37"/>
      <c r="Y27" s="37"/>
      <c r="AA27" s="37"/>
      <c r="AC27" s="37"/>
    </row>
    <row r="28" spans="1:29" ht="16.5" customHeight="1" x14ac:dyDescent="0.2">
      <c r="A28" s="30" t="s">
        <v>32</v>
      </c>
      <c r="B28" s="1">
        <f>SUM(B12:B26)</f>
        <v>910642.51988099981</v>
      </c>
      <c r="C28" s="40"/>
      <c r="D28" s="41">
        <f>SUM(D12:D26)</f>
        <v>238166</v>
      </c>
      <c r="E28" s="33">
        <f t="shared" si="3"/>
        <v>26.15362173414908</v>
      </c>
      <c r="F28" s="42"/>
      <c r="G28" s="41">
        <f>SUM(G12:G26)</f>
        <v>243012</v>
      </c>
      <c r="H28" s="33">
        <f t="shared" si="0"/>
        <v>26.685773472531913</v>
      </c>
      <c r="I28" s="35"/>
      <c r="J28" s="41">
        <f>SUM(J12:J26)</f>
        <v>873573.48027700023</v>
      </c>
      <c r="K28" s="43"/>
      <c r="L28" s="41">
        <f>SUM(L12:L26)</f>
        <v>345539</v>
      </c>
      <c r="M28" s="33">
        <f t="shared" si="1"/>
        <v>39.554657713559884</v>
      </c>
      <c r="N28" s="44"/>
      <c r="O28" s="41">
        <f>SUM(O12:O26)</f>
        <v>442183</v>
      </c>
      <c r="P28" s="33">
        <f t="shared" si="2"/>
        <v>50.617722490818842</v>
      </c>
      <c r="W28" s="37"/>
      <c r="Y28" s="37"/>
      <c r="AA28" s="37"/>
      <c r="AC28" s="37"/>
    </row>
    <row r="29" spans="1:29" ht="15.75" x14ac:dyDescent="0.25">
      <c r="A29" s="11"/>
      <c r="B29" s="7"/>
      <c r="C29" s="7"/>
      <c r="D29" s="7"/>
      <c r="E29" s="26"/>
      <c r="F29" s="7"/>
      <c r="G29" s="7"/>
      <c r="H29" s="27"/>
      <c r="I29" s="3"/>
      <c r="J29" s="4"/>
      <c r="K29" s="13"/>
      <c r="L29" s="14"/>
      <c r="M29" s="45"/>
      <c r="N29" s="28"/>
    </row>
    <row r="30" spans="1:29" ht="15.75" x14ac:dyDescent="0.25">
      <c r="A30" s="46"/>
      <c r="B30" s="46"/>
      <c r="C30" s="46"/>
      <c r="D30" s="47"/>
      <c r="E30" s="48"/>
      <c r="F30" s="46"/>
      <c r="G30" s="47"/>
      <c r="H30" s="49"/>
      <c r="J30" s="4"/>
      <c r="K30" s="8"/>
      <c r="L30" s="8"/>
    </row>
    <row r="31" spans="1:29" ht="15.75" x14ac:dyDescent="0.25">
      <c r="A31" s="43"/>
      <c r="B31" s="43"/>
      <c r="C31" s="43"/>
      <c r="D31" s="44"/>
      <c r="E31" s="44"/>
      <c r="F31" s="44"/>
      <c r="G31" s="44"/>
      <c r="H31" s="44"/>
      <c r="J31" s="4"/>
      <c r="K31" s="8"/>
      <c r="L31" s="8"/>
    </row>
    <row r="32" spans="1:29" x14ac:dyDescent="0.2">
      <c r="A32" s="43"/>
      <c r="B32" s="43"/>
      <c r="C32" s="43"/>
      <c r="D32" s="44"/>
      <c r="E32" s="44"/>
      <c r="F32" s="44"/>
      <c r="G32" s="44"/>
      <c r="H32" s="44"/>
      <c r="J32" s="3"/>
      <c r="K32" s="9"/>
      <c r="L32" s="45"/>
    </row>
    <row r="33" spans="1:15" ht="15.75" x14ac:dyDescent="0.25">
      <c r="A33" s="43"/>
      <c r="B33" s="43"/>
      <c r="C33" s="43"/>
      <c r="D33" s="44"/>
      <c r="E33" s="44"/>
      <c r="F33" s="44"/>
      <c r="G33" s="44"/>
      <c r="H33" s="44"/>
      <c r="J33" s="4"/>
      <c r="K33" s="13"/>
      <c r="L33" s="14"/>
    </row>
    <row r="34" spans="1:15" ht="15.75" x14ac:dyDescent="0.25">
      <c r="A34" s="43"/>
      <c r="B34" s="43"/>
      <c r="C34" s="43"/>
      <c r="D34" s="44"/>
      <c r="E34" s="44"/>
      <c r="F34" s="44"/>
      <c r="G34" s="44"/>
      <c r="H34" s="44"/>
      <c r="J34" s="4"/>
      <c r="K34" s="8"/>
      <c r="L34" s="8"/>
    </row>
    <row r="35" spans="1:15" ht="15.75" x14ac:dyDescent="0.25">
      <c r="A35" s="43"/>
      <c r="B35" s="43"/>
      <c r="C35" s="43"/>
      <c r="D35" s="44"/>
      <c r="E35" s="44"/>
      <c r="F35" s="44"/>
      <c r="G35" s="44"/>
      <c r="H35" s="44"/>
      <c r="J35" s="4"/>
      <c r="K35" s="8"/>
      <c r="L35" s="8"/>
    </row>
    <row r="36" spans="1:15" x14ac:dyDescent="0.2">
      <c r="A36" s="43"/>
      <c r="B36" s="43"/>
      <c r="C36" s="43"/>
      <c r="D36" s="44"/>
      <c r="E36" s="44"/>
      <c r="F36" s="44"/>
      <c r="G36" s="44"/>
      <c r="H36" s="44"/>
      <c r="J36" s="3"/>
    </row>
    <row r="37" spans="1:15" ht="15.75" x14ac:dyDescent="0.25">
      <c r="A37" s="43"/>
      <c r="B37" s="43"/>
      <c r="C37" s="43"/>
      <c r="D37" s="44"/>
      <c r="E37" s="44"/>
      <c r="F37" s="44"/>
      <c r="G37" s="44"/>
      <c r="H37" s="44"/>
      <c r="J37" s="4"/>
      <c r="K37" s="13"/>
      <c r="L37" s="14"/>
    </row>
    <row r="38" spans="1:15" x14ac:dyDescent="0.2">
      <c r="A38" s="43"/>
      <c r="B38" s="44"/>
      <c r="C38" s="43"/>
      <c r="D38" s="44"/>
      <c r="E38" s="44"/>
      <c r="F38" s="44"/>
      <c r="G38" s="44"/>
      <c r="H38" s="44"/>
      <c r="J38" s="44"/>
      <c r="K38" s="8"/>
      <c r="L38" s="44"/>
      <c r="O38" s="44"/>
    </row>
    <row r="39" spans="1:15" ht="15.75" x14ac:dyDescent="0.25">
      <c r="A39" s="64" t="s">
        <v>81</v>
      </c>
      <c r="B39" s="50"/>
      <c r="C39" s="50"/>
      <c r="D39" s="28"/>
      <c r="E39" s="28"/>
      <c r="F39" s="28"/>
      <c r="G39" s="28"/>
      <c r="H39" s="28"/>
      <c r="J39" s="4"/>
      <c r="K39" s="8"/>
      <c r="L39" s="8"/>
    </row>
    <row r="41" spans="1:15" ht="15.75" x14ac:dyDescent="0.25">
      <c r="D41" s="3"/>
      <c r="E41" s="3"/>
      <c r="F41" s="3"/>
      <c r="G41" s="3"/>
      <c r="H41" s="3"/>
      <c r="J41" s="4"/>
      <c r="K41" s="13"/>
      <c r="L41" s="14"/>
    </row>
    <row r="42" spans="1:15" ht="15.75" x14ac:dyDescent="0.25">
      <c r="I42" s="3"/>
      <c r="J42" s="4"/>
      <c r="K42" s="12"/>
      <c r="L42" s="8"/>
    </row>
    <row r="43" spans="1:15" ht="15.75" x14ac:dyDescent="0.25">
      <c r="J43" s="4"/>
      <c r="K43" s="8"/>
      <c r="L43" s="8"/>
    </row>
    <row r="47" spans="1:15" x14ac:dyDescent="0.2">
      <c r="J47" s="3"/>
      <c r="K47" s="9"/>
      <c r="L47" s="45"/>
    </row>
    <row r="54" spans="10:12" x14ac:dyDescent="0.2">
      <c r="J54" s="3"/>
      <c r="K54" s="9"/>
      <c r="L54" s="45"/>
    </row>
  </sheetData>
  <mergeCells count="5">
    <mergeCell ref="A1:P1"/>
    <mergeCell ref="A2:P2"/>
    <mergeCell ref="R2:S2"/>
    <mergeCell ref="A4:H4"/>
    <mergeCell ref="J4:P4"/>
  </mergeCells>
  <pageMargins left="0.7" right="0.7" top="0.75" bottom="0.75" header="0.3" footer="0.3"/>
  <pageSetup scale="56" orientation="landscape" r:id="rId1"/>
  <colBreaks count="1" manualBreakCount="1">
    <brk id="17" max="4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A59E-B830-4CE8-90D2-F37CF09E6EBE}">
  <dimension ref="A1:G37"/>
  <sheetViews>
    <sheetView workbookViewId="0">
      <selection activeCell="A4" sqref="A4"/>
    </sheetView>
    <sheetView workbookViewId="1">
      <selection activeCell="E20" sqref="E20"/>
    </sheetView>
  </sheetViews>
  <sheetFormatPr defaultRowHeight="12.75" x14ac:dyDescent="0.2"/>
  <cols>
    <col min="1" max="1" width="14.5703125" bestFit="1" customWidth="1"/>
    <col min="2" max="2" width="32.140625" bestFit="1" customWidth="1"/>
    <col min="3" max="3" width="8.85546875" bestFit="1" customWidth="1"/>
    <col min="4" max="4" width="9.85546875" bestFit="1" customWidth="1"/>
    <col min="5" max="5" width="7.85546875" bestFit="1" customWidth="1"/>
    <col min="6" max="6" width="12.7109375" bestFit="1" customWidth="1"/>
    <col min="7" max="7" width="12.28515625" bestFit="1" customWidth="1"/>
  </cols>
  <sheetData>
    <row r="1" spans="1:7" x14ac:dyDescent="0.2">
      <c r="A1" t="s">
        <v>33</v>
      </c>
      <c r="B1" t="s">
        <v>34</v>
      </c>
      <c r="C1" t="s">
        <v>35</v>
      </c>
      <c r="D1" t="s">
        <v>36</v>
      </c>
      <c r="E1" t="s">
        <v>26</v>
      </c>
      <c r="F1" t="s">
        <v>37</v>
      </c>
      <c r="G1" t="s">
        <v>38</v>
      </c>
    </row>
    <row r="2" spans="1:7" x14ac:dyDescent="0.2">
      <c r="A2">
        <v>2021</v>
      </c>
      <c r="B2" s="69" t="s">
        <v>10</v>
      </c>
      <c r="C2" s="69" t="s">
        <v>39</v>
      </c>
      <c r="D2">
        <v>1</v>
      </c>
      <c r="E2">
        <v>63651</v>
      </c>
      <c r="F2">
        <v>9365</v>
      </c>
      <c r="G2">
        <v>28338</v>
      </c>
    </row>
    <row r="3" spans="1:7" x14ac:dyDescent="0.2">
      <c r="A3">
        <v>2021</v>
      </c>
      <c r="B3" s="69" t="s">
        <v>15</v>
      </c>
      <c r="C3" s="69" t="s">
        <v>40</v>
      </c>
      <c r="D3">
        <v>2</v>
      </c>
      <c r="E3">
        <v>469</v>
      </c>
      <c r="G3">
        <v>158</v>
      </c>
    </row>
    <row r="4" spans="1:7" x14ac:dyDescent="0.2">
      <c r="A4">
        <v>2021</v>
      </c>
      <c r="B4" s="69" t="s">
        <v>19</v>
      </c>
      <c r="C4" s="69" t="s">
        <v>41</v>
      </c>
      <c r="D4">
        <v>2</v>
      </c>
      <c r="E4">
        <v>53117</v>
      </c>
      <c r="F4">
        <v>405</v>
      </c>
      <c r="G4">
        <v>31055</v>
      </c>
    </row>
    <row r="5" spans="1:7" x14ac:dyDescent="0.2">
      <c r="A5">
        <v>2021</v>
      </c>
      <c r="B5" s="69" t="s">
        <v>12</v>
      </c>
      <c r="C5" s="69" t="s">
        <v>42</v>
      </c>
      <c r="D5">
        <v>2</v>
      </c>
      <c r="E5">
        <v>8978</v>
      </c>
      <c r="F5">
        <v>1898</v>
      </c>
      <c r="G5">
        <v>6770</v>
      </c>
    </row>
    <row r="6" spans="1:7" x14ac:dyDescent="0.2">
      <c r="A6">
        <v>2021</v>
      </c>
      <c r="B6" s="69" t="s">
        <v>13</v>
      </c>
      <c r="C6" s="69" t="s">
        <v>43</v>
      </c>
      <c r="D6">
        <v>1</v>
      </c>
      <c r="E6">
        <v>9703</v>
      </c>
      <c r="F6">
        <v>1827</v>
      </c>
      <c r="G6">
        <v>4714</v>
      </c>
    </row>
    <row r="7" spans="1:7" x14ac:dyDescent="0.2">
      <c r="A7">
        <v>2021</v>
      </c>
      <c r="B7" s="69" t="s">
        <v>17</v>
      </c>
      <c r="C7" s="69" t="s">
        <v>44</v>
      </c>
      <c r="D7">
        <v>1</v>
      </c>
      <c r="E7">
        <v>38756</v>
      </c>
      <c r="F7">
        <v>9772</v>
      </c>
      <c r="G7">
        <v>17180</v>
      </c>
    </row>
    <row r="8" spans="1:7" x14ac:dyDescent="0.2">
      <c r="A8">
        <v>2021</v>
      </c>
      <c r="B8" s="69" t="s">
        <v>8</v>
      </c>
      <c r="C8" s="69" t="s">
        <v>45</v>
      </c>
      <c r="D8">
        <v>1</v>
      </c>
      <c r="E8">
        <v>89249</v>
      </c>
      <c r="F8">
        <v>15892</v>
      </c>
      <c r="G8">
        <v>35157</v>
      </c>
    </row>
    <row r="9" spans="1:7" x14ac:dyDescent="0.2">
      <c r="A9">
        <v>2021</v>
      </c>
      <c r="B9" s="69" t="s">
        <v>46</v>
      </c>
      <c r="C9" s="69" t="s">
        <v>47</v>
      </c>
      <c r="D9">
        <v>1</v>
      </c>
      <c r="E9">
        <v>369</v>
      </c>
      <c r="F9">
        <v>227</v>
      </c>
      <c r="G9">
        <v>49</v>
      </c>
    </row>
    <row r="10" spans="1:7" x14ac:dyDescent="0.2">
      <c r="A10">
        <v>2021</v>
      </c>
      <c r="B10" s="69" t="s">
        <v>25</v>
      </c>
      <c r="C10" s="69" t="s">
        <v>48</v>
      </c>
      <c r="D10">
        <v>2</v>
      </c>
      <c r="E10">
        <v>14</v>
      </c>
      <c r="F10">
        <v>6</v>
      </c>
      <c r="G10">
        <v>8</v>
      </c>
    </row>
    <row r="11" spans="1:7" x14ac:dyDescent="0.2">
      <c r="A11">
        <v>2021</v>
      </c>
      <c r="B11" s="69" t="s">
        <v>7</v>
      </c>
      <c r="C11" s="69" t="s">
        <v>49</v>
      </c>
      <c r="D11">
        <v>1</v>
      </c>
      <c r="E11">
        <v>3586</v>
      </c>
      <c r="F11">
        <v>899</v>
      </c>
      <c r="G11">
        <v>1484</v>
      </c>
    </row>
    <row r="12" spans="1:7" x14ac:dyDescent="0.2">
      <c r="A12">
        <v>2021</v>
      </c>
      <c r="B12" s="69" t="s">
        <v>17</v>
      </c>
      <c r="C12" s="69" t="s">
        <v>44</v>
      </c>
      <c r="D12">
        <v>2</v>
      </c>
      <c r="E12">
        <v>8084</v>
      </c>
      <c r="F12">
        <v>22</v>
      </c>
      <c r="G12">
        <v>4657</v>
      </c>
    </row>
    <row r="13" spans="1:7" x14ac:dyDescent="0.2">
      <c r="A13">
        <v>2021</v>
      </c>
      <c r="B13" s="69" t="s">
        <v>18</v>
      </c>
      <c r="C13" s="69" t="s">
        <v>50</v>
      </c>
      <c r="D13">
        <v>1</v>
      </c>
      <c r="E13">
        <v>9219</v>
      </c>
      <c r="F13">
        <v>1905</v>
      </c>
      <c r="G13">
        <v>4499</v>
      </c>
    </row>
    <row r="14" spans="1:7" x14ac:dyDescent="0.2">
      <c r="A14">
        <v>2021</v>
      </c>
      <c r="B14" s="69" t="s">
        <v>25</v>
      </c>
      <c r="C14" s="69" t="s">
        <v>48</v>
      </c>
      <c r="D14">
        <v>1</v>
      </c>
      <c r="E14">
        <v>807</v>
      </c>
      <c r="F14">
        <v>221</v>
      </c>
      <c r="G14">
        <v>443</v>
      </c>
    </row>
    <row r="15" spans="1:7" x14ac:dyDescent="0.2">
      <c r="A15">
        <v>2021</v>
      </c>
      <c r="B15" s="69" t="s">
        <v>14</v>
      </c>
      <c r="C15" s="69" t="s">
        <v>51</v>
      </c>
      <c r="D15">
        <v>1</v>
      </c>
      <c r="E15">
        <v>21383</v>
      </c>
      <c r="F15">
        <v>5803</v>
      </c>
      <c r="G15">
        <v>9478</v>
      </c>
    </row>
    <row r="16" spans="1:7" x14ac:dyDescent="0.2">
      <c r="A16">
        <v>2021</v>
      </c>
      <c r="B16" s="69" t="s">
        <v>16</v>
      </c>
      <c r="C16" s="69" t="s">
        <v>52</v>
      </c>
      <c r="D16">
        <v>1</v>
      </c>
      <c r="E16">
        <v>10150</v>
      </c>
      <c r="F16">
        <v>1783</v>
      </c>
      <c r="G16">
        <v>5187</v>
      </c>
    </row>
    <row r="17" spans="1:7" x14ac:dyDescent="0.2">
      <c r="A17">
        <v>2021</v>
      </c>
      <c r="B17" s="69" t="s">
        <v>18</v>
      </c>
      <c r="C17" s="69" t="s">
        <v>50</v>
      </c>
      <c r="D17">
        <v>2</v>
      </c>
      <c r="E17">
        <v>1834</v>
      </c>
      <c r="F17">
        <v>30</v>
      </c>
      <c r="G17">
        <v>1146</v>
      </c>
    </row>
    <row r="18" spans="1:7" x14ac:dyDescent="0.2">
      <c r="A18">
        <v>2021</v>
      </c>
      <c r="B18" s="69" t="s">
        <v>19</v>
      </c>
      <c r="C18" s="69" t="s">
        <v>41</v>
      </c>
      <c r="D18">
        <v>1</v>
      </c>
      <c r="E18">
        <v>49930</v>
      </c>
      <c r="F18">
        <v>15570</v>
      </c>
      <c r="G18">
        <v>18396</v>
      </c>
    </row>
    <row r="19" spans="1:7" x14ac:dyDescent="0.2">
      <c r="A19">
        <v>2021</v>
      </c>
      <c r="B19" s="69" t="s">
        <v>20</v>
      </c>
      <c r="C19" s="69" t="s">
        <v>53</v>
      </c>
      <c r="D19">
        <v>2</v>
      </c>
      <c r="E19">
        <v>11352</v>
      </c>
      <c r="F19">
        <v>57</v>
      </c>
      <c r="G19">
        <v>6518</v>
      </c>
    </row>
    <row r="20" spans="1:7" x14ac:dyDescent="0.2">
      <c r="A20">
        <v>2021</v>
      </c>
      <c r="B20" s="69" t="s">
        <v>12</v>
      </c>
      <c r="C20" s="69" t="s">
        <v>42</v>
      </c>
      <c r="D20">
        <v>1</v>
      </c>
      <c r="E20">
        <v>17463</v>
      </c>
      <c r="F20">
        <v>3736</v>
      </c>
      <c r="G20">
        <v>7068</v>
      </c>
    </row>
    <row r="21" spans="1:7" x14ac:dyDescent="0.2">
      <c r="A21">
        <v>2021</v>
      </c>
      <c r="B21" s="69" t="s">
        <v>7</v>
      </c>
      <c r="C21" s="69" t="s">
        <v>49</v>
      </c>
      <c r="D21">
        <v>2</v>
      </c>
      <c r="E21">
        <v>128</v>
      </c>
      <c r="F21">
        <v>24</v>
      </c>
      <c r="G21">
        <v>65</v>
      </c>
    </row>
    <row r="22" spans="1:7" x14ac:dyDescent="0.2">
      <c r="A22">
        <v>2021</v>
      </c>
      <c r="B22" s="69" t="s">
        <v>11</v>
      </c>
      <c r="C22" s="69" t="s">
        <v>54</v>
      </c>
      <c r="D22">
        <v>2</v>
      </c>
      <c r="E22">
        <v>1953</v>
      </c>
      <c r="F22">
        <v>148</v>
      </c>
      <c r="G22">
        <v>1394</v>
      </c>
    </row>
    <row r="23" spans="1:7" x14ac:dyDescent="0.2">
      <c r="A23">
        <v>2021</v>
      </c>
      <c r="B23" s="69" t="s">
        <v>16</v>
      </c>
      <c r="C23" s="69" t="s">
        <v>52</v>
      </c>
      <c r="D23">
        <v>2</v>
      </c>
      <c r="E23">
        <v>1664</v>
      </c>
      <c r="F23">
        <v>116</v>
      </c>
      <c r="G23">
        <v>831</v>
      </c>
    </row>
    <row r="24" spans="1:7" x14ac:dyDescent="0.2">
      <c r="A24">
        <v>2021</v>
      </c>
      <c r="B24" s="69" t="s">
        <v>72</v>
      </c>
      <c r="C24" s="69" t="s">
        <v>73</v>
      </c>
      <c r="D24">
        <v>1</v>
      </c>
      <c r="E24">
        <v>102</v>
      </c>
      <c r="F24">
        <v>101</v>
      </c>
    </row>
    <row r="25" spans="1:7" x14ac:dyDescent="0.2">
      <c r="A25">
        <v>2021</v>
      </c>
      <c r="B25" s="69" t="s">
        <v>9</v>
      </c>
      <c r="C25" s="69" t="s">
        <v>55</v>
      </c>
      <c r="D25">
        <v>1</v>
      </c>
      <c r="E25">
        <v>464306</v>
      </c>
      <c r="F25">
        <v>134438</v>
      </c>
      <c r="G25">
        <v>172486</v>
      </c>
    </row>
    <row r="26" spans="1:7" x14ac:dyDescent="0.2">
      <c r="A26">
        <v>2021</v>
      </c>
      <c r="B26" s="69" t="s">
        <v>14</v>
      </c>
      <c r="C26" s="69" t="s">
        <v>51</v>
      </c>
      <c r="D26">
        <v>2</v>
      </c>
      <c r="E26">
        <v>1357</v>
      </c>
      <c r="G26">
        <v>417</v>
      </c>
    </row>
    <row r="27" spans="1:7" x14ac:dyDescent="0.2">
      <c r="A27">
        <v>2021</v>
      </c>
      <c r="B27" s="69" t="s">
        <v>20</v>
      </c>
      <c r="C27" s="69" t="s">
        <v>53</v>
      </c>
      <c r="D27">
        <v>1</v>
      </c>
      <c r="E27">
        <v>74292</v>
      </c>
      <c r="F27">
        <v>25038</v>
      </c>
      <c r="G27">
        <v>27949</v>
      </c>
    </row>
    <row r="28" spans="1:7" x14ac:dyDescent="0.2">
      <c r="A28">
        <v>2021</v>
      </c>
      <c r="B28" s="69" t="s">
        <v>21</v>
      </c>
      <c r="C28" s="69" t="s">
        <v>56</v>
      </c>
      <c r="D28">
        <v>1</v>
      </c>
      <c r="E28">
        <v>6131</v>
      </c>
      <c r="F28">
        <v>2249</v>
      </c>
      <c r="G28">
        <v>2073</v>
      </c>
    </row>
    <row r="29" spans="1:7" x14ac:dyDescent="0.2">
      <c r="A29">
        <v>2021</v>
      </c>
      <c r="B29" s="69" t="s">
        <v>74</v>
      </c>
      <c r="C29" s="69" t="s">
        <v>75</v>
      </c>
      <c r="D29">
        <v>1</v>
      </c>
      <c r="E29">
        <v>226</v>
      </c>
      <c r="F29">
        <v>134</v>
      </c>
      <c r="G29">
        <v>15</v>
      </c>
    </row>
    <row r="30" spans="1:7" x14ac:dyDescent="0.2">
      <c r="A30">
        <v>2021</v>
      </c>
      <c r="B30" s="69" t="s">
        <v>82</v>
      </c>
      <c r="C30" s="69" t="s">
        <v>83</v>
      </c>
      <c r="D30">
        <v>1</v>
      </c>
      <c r="E30">
        <v>185</v>
      </c>
      <c r="F30">
        <v>166</v>
      </c>
      <c r="G30">
        <v>13</v>
      </c>
    </row>
    <row r="31" spans="1:7" x14ac:dyDescent="0.2">
      <c r="A31">
        <v>2021</v>
      </c>
      <c r="B31" s="69" t="s">
        <v>10</v>
      </c>
      <c r="C31" s="69" t="s">
        <v>39</v>
      </c>
      <c r="D31">
        <v>2</v>
      </c>
      <c r="E31">
        <v>9597</v>
      </c>
      <c r="F31">
        <v>213</v>
      </c>
      <c r="G31">
        <v>3473</v>
      </c>
    </row>
    <row r="32" spans="1:7" x14ac:dyDescent="0.2">
      <c r="A32">
        <v>2021</v>
      </c>
      <c r="B32" s="69" t="s">
        <v>11</v>
      </c>
      <c r="C32" s="69" t="s">
        <v>54</v>
      </c>
      <c r="D32">
        <v>1</v>
      </c>
      <c r="E32">
        <v>10030</v>
      </c>
      <c r="F32">
        <v>3154</v>
      </c>
      <c r="G32">
        <v>4247</v>
      </c>
    </row>
    <row r="33" spans="1:7" x14ac:dyDescent="0.2">
      <c r="A33">
        <v>2021</v>
      </c>
      <c r="B33" s="69" t="s">
        <v>76</v>
      </c>
      <c r="C33" s="69" t="s">
        <v>77</v>
      </c>
      <c r="D33">
        <v>1</v>
      </c>
      <c r="E33">
        <v>357</v>
      </c>
      <c r="F33">
        <v>232</v>
      </c>
      <c r="G33">
        <v>16</v>
      </c>
    </row>
    <row r="34" spans="1:7" x14ac:dyDescent="0.2">
      <c r="A34">
        <v>2021</v>
      </c>
      <c r="B34" s="69" t="s">
        <v>9</v>
      </c>
      <c r="C34" s="69" t="s">
        <v>55</v>
      </c>
      <c r="D34">
        <v>2</v>
      </c>
      <c r="E34">
        <v>97346</v>
      </c>
      <c r="F34">
        <v>1874</v>
      </c>
      <c r="G34">
        <v>38508</v>
      </c>
    </row>
    <row r="35" spans="1:7" x14ac:dyDescent="0.2">
      <c r="A35">
        <v>2021</v>
      </c>
      <c r="B35" s="69" t="s">
        <v>15</v>
      </c>
      <c r="C35" s="69" t="s">
        <v>40</v>
      </c>
      <c r="D35">
        <v>1</v>
      </c>
      <c r="E35">
        <v>25875</v>
      </c>
      <c r="F35">
        <v>6735</v>
      </c>
      <c r="G35">
        <v>7283</v>
      </c>
    </row>
    <row r="36" spans="1:7" x14ac:dyDescent="0.2">
      <c r="A36">
        <v>2021</v>
      </c>
      <c r="B36" s="69" t="s">
        <v>8</v>
      </c>
      <c r="C36" s="69" t="s">
        <v>45</v>
      </c>
      <c r="D36">
        <v>2</v>
      </c>
      <c r="E36">
        <v>2989</v>
      </c>
      <c r="F36">
        <v>4</v>
      </c>
      <c r="G36">
        <v>1062</v>
      </c>
    </row>
    <row r="37" spans="1:7" x14ac:dyDescent="0.2">
      <c r="A37">
        <v>2021</v>
      </c>
      <c r="B37" s="69" t="s">
        <v>13</v>
      </c>
      <c r="C37" s="69" t="s">
        <v>43</v>
      </c>
      <c r="D37">
        <v>2</v>
      </c>
      <c r="E37">
        <v>932</v>
      </c>
      <c r="F37">
        <v>55</v>
      </c>
      <c r="G37">
        <v>590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54D3-0B0B-476B-B1F2-787049ABE9B6}">
  <dimension ref="A1:N33"/>
  <sheetViews>
    <sheetView workbookViewId="0"/>
    <sheetView workbookViewId="1">
      <selection activeCell="E3" sqref="E3"/>
    </sheetView>
  </sheetViews>
  <sheetFormatPr defaultRowHeight="12.75" x14ac:dyDescent="0.2"/>
  <cols>
    <col min="1" max="1" width="9.28515625" bestFit="1" customWidth="1"/>
    <col min="2" max="2" width="13.28515625" bestFit="1" customWidth="1"/>
    <col min="3" max="3" width="9.7109375" bestFit="1" customWidth="1"/>
    <col min="4" max="4" width="14.28515625" bestFit="1" customWidth="1"/>
    <col min="5" max="5" width="14.5703125" bestFit="1" customWidth="1"/>
    <col min="6" max="6" width="9.28515625" bestFit="1" customWidth="1"/>
    <col min="7" max="7" width="22" bestFit="1" customWidth="1"/>
    <col min="8" max="8" width="12.5703125" bestFit="1" customWidth="1"/>
    <col min="9" max="9" width="15.5703125" bestFit="1" customWidth="1"/>
    <col min="10" max="10" width="13.85546875" bestFit="1" customWidth="1"/>
    <col min="11" max="11" width="6.85546875" bestFit="1" customWidth="1"/>
    <col min="12" max="12" width="15.7109375" bestFit="1" customWidth="1"/>
    <col min="13" max="13" width="12" bestFit="1" customWidth="1"/>
    <col min="14" max="14" width="12.5703125" bestFit="1" customWidth="1"/>
  </cols>
  <sheetData>
    <row r="1" spans="1:14" x14ac:dyDescent="0.2">
      <c r="A1" t="s">
        <v>58</v>
      </c>
      <c r="B1" t="s">
        <v>34</v>
      </c>
      <c r="C1" t="s">
        <v>59</v>
      </c>
      <c r="D1" t="s">
        <v>60</v>
      </c>
      <c r="E1" t="s">
        <v>33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67</v>
      </c>
      <c r="M1" t="s">
        <v>68</v>
      </c>
      <c r="N1" t="s">
        <v>4</v>
      </c>
    </row>
    <row r="2" spans="1:14" x14ac:dyDescent="0.2">
      <c r="A2" t="s">
        <v>51</v>
      </c>
      <c r="B2" t="s">
        <v>14</v>
      </c>
      <c r="C2" t="s">
        <v>69</v>
      </c>
      <c r="D2">
        <v>1</v>
      </c>
      <c r="E2">
        <v>2018</v>
      </c>
      <c r="F2" t="s">
        <v>63</v>
      </c>
      <c r="G2" t="s">
        <v>63</v>
      </c>
      <c r="H2">
        <v>1</v>
      </c>
      <c r="I2">
        <v>9</v>
      </c>
      <c r="J2">
        <v>13</v>
      </c>
      <c r="K2">
        <v>9</v>
      </c>
      <c r="L2">
        <v>99</v>
      </c>
      <c r="M2">
        <v>29665.375217000001</v>
      </c>
      <c r="N2">
        <v>29665.375217000001</v>
      </c>
    </row>
    <row r="3" spans="1:14" x14ac:dyDescent="0.2">
      <c r="A3" t="s">
        <v>49</v>
      </c>
      <c r="B3" t="s">
        <v>7</v>
      </c>
      <c r="C3" t="s">
        <v>69</v>
      </c>
      <c r="D3">
        <v>1</v>
      </c>
      <c r="E3">
        <v>2018</v>
      </c>
      <c r="F3" t="s">
        <v>70</v>
      </c>
      <c r="G3" t="s">
        <v>78</v>
      </c>
      <c r="H3">
        <v>3</v>
      </c>
      <c r="I3">
        <v>9</v>
      </c>
      <c r="J3">
        <v>13</v>
      </c>
      <c r="K3">
        <v>9</v>
      </c>
      <c r="L3">
        <v>99</v>
      </c>
      <c r="M3">
        <v>8592.1047589999998</v>
      </c>
      <c r="N3">
        <v>8592.1047589999998</v>
      </c>
    </row>
    <row r="4" spans="1:14" x14ac:dyDescent="0.2">
      <c r="A4" t="s">
        <v>45</v>
      </c>
      <c r="B4" t="s">
        <v>8</v>
      </c>
      <c r="C4" t="s">
        <v>69</v>
      </c>
      <c r="D4">
        <v>1</v>
      </c>
      <c r="E4">
        <v>2018</v>
      </c>
      <c r="F4" t="s">
        <v>70</v>
      </c>
      <c r="G4" t="s">
        <v>78</v>
      </c>
      <c r="H4">
        <v>3</v>
      </c>
      <c r="I4">
        <v>9</v>
      </c>
      <c r="J4">
        <v>13</v>
      </c>
      <c r="K4">
        <v>9</v>
      </c>
      <c r="L4">
        <v>99</v>
      </c>
      <c r="M4">
        <v>75606.714064999993</v>
      </c>
      <c r="N4">
        <v>75606.714064999993</v>
      </c>
    </row>
    <row r="5" spans="1:14" x14ac:dyDescent="0.2">
      <c r="A5" t="s">
        <v>55</v>
      </c>
      <c r="B5" t="s">
        <v>9</v>
      </c>
      <c r="C5" t="s">
        <v>69</v>
      </c>
      <c r="D5">
        <v>1</v>
      </c>
      <c r="E5">
        <v>2018</v>
      </c>
      <c r="F5" t="s">
        <v>70</v>
      </c>
      <c r="G5" t="s">
        <v>78</v>
      </c>
      <c r="H5">
        <v>3</v>
      </c>
      <c r="I5">
        <v>9</v>
      </c>
      <c r="J5">
        <v>13</v>
      </c>
      <c r="K5">
        <v>9</v>
      </c>
      <c r="L5">
        <v>99</v>
      </c>
      <c r="M5">
        <v>484628.62749400001</v>
      </c>
      <c r="N5">
        <v>484628.62749400001</v>
      </c>
    </row>
    <row r="6" spans="1:14" x14ac:dyDescent="0.2">
      <c r="A6" t="s">
        <v>39</v>
      </c>
      <c r="B6" t="s">
        <v>10</v>
      </c>
      <c r="C6" t="s">
        <v>69</v>
      </c>
      <c r="D6">
        <v>1</v>
      </c>
      <c r="E6">
        <v>2018</v>
      </c>
      <c r="F6" t="s">
        <v>70</v>
      </c>
      <c r="G6" t="s">
        <v>78</v>
      </c>
      <c r="H6">
        <v>3</v>
      </c>
      <c r="I6">
        <v>9</v>
      </c>
      <c r="J6">
        <v>13</v>
      </c>
      <c r="K6">
        <v>9</v>
      </c>
      <c r="L6">
        <v>99</v>
      </c>
      <c r="M6">
        <v>61216.407455</v>
      </c>
      <c r="N6">
        <v>61216.407455</v>
      </c>
    </row>
    <row r="7" spans="1:14" x14ac:dyDescent="0.2">
      <c r="A7" t="s">
        <v>54</v>
      </c>
      <c r="B7" t="s">
        <v>11</v>
      </c>
      <c r="C7" t="s">
        <v>69</v>
      </c>
      <c r="D7">
        <v>1</v>
      </c>
      <c r="E7">
        <v>2018</v>
      </c>
      <c r="F7" t="s">
        <v>70</v>
      </c>
      <c r="G7" t="s">
        <v>78</v>
      </c>
      <c r="H7">
        <v>3</v>
      </c>
      <c r="I7">
        <v>9</v>
      </c>
      <c r="J7">
        <v>13</v>
      </c>
      <c r="K7">
        <v>9</v>
      </c>
      <c r="L7">
        <v>99</v>
      </c>
      <c r="M7">
        <v>14480.230952</v>
      </c>
      <c r="N7">
        <v>14480.230952</v>
      </c>
    </row>
    <row r="8" spans="1:14" x14ac:dyDescent="0.2">
      <c r="A8" t="s">
        <v>42</v>
      </c>
      <c r="B8" t="s">
        <v>12</v>
      </c>
      <c r="C8" t="s">
        <v>69</v>
      </c>
      <c r="D8">
        <v>1</v>
      </c>
      <c r="E8">
        <v>2018</v>
      </c>
      <c r="F8" t="s">
        <v>70</v>
      </c>
      <c r="G8" t="s">
        <v>78</v>
      </c>
      <c r="H8">
        <v>3</v>
      </c>
      <c r="I8">
        <v>9</v>
      </c>
      <c r="J8">
        <v>13</v>
      </c>
      <c r="K8">
        <v>9</v>
      </c>
      <c r="L8">
        <v>99</v>
      </c>
      <c r="M8">
        <v>20428.390358000001</v>
      </c>
      <c r="N8">
        <v>20428.390358000001</v>
      </c>
    </row>
    <row r="9" spans="1:14" x14ac:dyDescent="0.2">
      <c r="A9" t="s">
        <v>43</v>
      </c>
      <c r="B9" t="s">
        <v>13</v>
      </c>
      <c r="C9" t="s">
        <v>69</v>
      </c>
      <c r="D9">
        <v>1</v>
      </c>
      <c r="E9">
        <v>2018</v>
      </c>
      <c r="F9" t="s">
        <v>70</v>
      </c>
      <c r="G9" t="s">
        <v>78</v>
      </c>
      <c r="H9">
        <v>3</v>
      </c>
      <c r="I9">
        <v>9</v>
      </c>
      <c r="J9">
        <v>13</v>
      </c>
      <c r="K9">
        <v>9</v>
      </c>
      <c r="L9">
        <v>99</v>
      </c>
      <c r="M9">
        <v>9891.4489279999998</v>
      </c>
      <c r="N9">
        <v>9891.4489279999998</v>
      </c>
    </row>
    <row r="10" spans="1:14" x14ac:dyDescent="0.2">
      <c r="A10" t="s">
        <v>52</v>
      </c>
      <c r="B10" t="s">
        <v>16</v>
      </c>
      <c r="C10" t="s">
        <v>69</v>
      </c>
      <c r="D10">
        <v>1</v>
      </c>
      <c r="E10">
        <v>2018</v>
      </c>
      <c r="F10" t="s">
        <v>70</v>
      </c>
      <c r="G10" t="s">
        <v>78</v>
      </c>
      <c r="H10">
        <v>3</v>
      </c>
      <c r="I10">
        <v>9</v>
      </c>
      <c r="J10">
        <v>13</v>
      </c>
      <c r="K10">
        <v>9</v>
      </c>
      <c r="L10">
        <v>99</v>
      </c>
      <c r="M10">
        <v>7263.335599</v>
      </c>
      <c r="N10">
        <v>7263.335599</v>
      </c>
    </row>
    <row r="11" spans="1:14" x14ac:dyDescent="0.2">
      <c r="A11" t="s">
        <v>40</v>
      </c>
      <c r="B11" t="s">
        <v>15</v>
      </c>
      <c r="C11" t="s">
        <v>69</v>
      </c>
      <c r="D11">
        <v>1</v>
      </c>
      <c r="E11">
        <v>2018</v>
      </c>
      <c r="F11" t="s">
        <v>70</v>
      </c>
      <c r="G11" t="s">
        <v>78</v>
      </c>
      <c r="H11">
        <v>3</v>
      </c>
      <c r="I11">
        <v>9</v>
      </c>
      <c r="J11">
        <v>13</v>
      </c>
      <c r="K11">
        <v>9</v>
      </c>
      <c r="L11">
        <v>99</v>
      </c>
      <c r="M11">
        <v>20861.646947000001</v>
      </c>
      <c r="N11">
        <v>20861.646947000001</v>
      </c>
    </row>
    <row r="12" spans="1:14" x14ac:dyDescent="0.2">
      <c r="A12" t="s">
        <v>44</v>
      </c>
      <c r="B12" t="s">
        <v>17</v>
      </c>
      <c r="C12" t="s">
        <v>69</v>
      </c>
      <c r="D12">
        <v>1</v>
      </c>
      <c r="E12">
        <v>2018</v>
      </c>
      <c r="F12" t="s">
        <v>70</v>
      </c>
      <c r="G12" t="s">
        <v>78</v>
      </c>
      <c r="H12">
        <v>3</v>
      </c>
      <c r="I12">
        <v>9</v>
      </c>
      <c r="J12">
        <v>13</v>
      </c>
      <c r="K12">
        <v>9</v>
      </c>
      <c r="L12">
        <v>99</v>
      </c>
      <c r="M12">
        <v>41683.228221999998</v>
      </c>
      <c r="N12">
        <v>41683.228221999998</v>
      </c>
    </row>
    <row r="13" spans="1:14" x14ac:dyDescent="0.2">
      <c r="A13" t="s">
        <v>50</v>
      </c>
      <c r="B13" t="s">
        <v>18</v>
      </c>
      <c r="C13" t="s">
        <v>69</v>
      </c>
      <c r="D13">
        <v>1</v>
      </c>
      <c r="E13">
        <v>2018</v>
      </c>
      <c r="F13" t="s">
        <v>70</v>
      </c>
      <c r="G13" t="s">
        <v>78</v>
      </c>
      <c r="H13">
        <v>3</v>
      </c>
      <c r="I13">
        <v>9</v>
      </c>
      <c r="J13">
        <v>13</v>
      </c>
      <c r="K13">
        <v>9</v>
      </c>
      <c r="L13">
        <v>99</v>
      </c>
      <c r="M13">
        <v>9120.3617599999998</v>
      </c>
      <c r="N13">
        <v>9120.3617599999998</v>
      </c>
    </row>
    <row r="14" spans="1:14" x14ac:dyDescent="0.2">
      <c r="A14" t="s">
        <v>41</v>
      </c>
      <c r="B14" t="s">
        <v>19</v>
      </c>
      <c r="C14" t="s">
        <v>69</v>
      </c>
      <c r="D14">
        <v>1</v>
      </c>
      <c r="E14">
        <v>2018</v>
      </c>
      <c r="F14" t="s">
        <v>70</v>
      </c>
      <c r="G14" t="s">
        <v>78</v>
      </c>
      <c r="H14">
        <v>3</v>
      </c>
      <c r="I14">
        <v>9</v>
      </c>
      <c r="J14">
        <v>13</v>
      </c>
      <c r="K14">
        <v>9</v>
      </c>
      <c r="L14">
        <v>99</v>
      </c>
      <c r="M14">
        <v>44295.964216</v>
      </c>
      <c r="N14">
        <v>44295.964216</v>
      </c>
    </row>
    <row r="15" spans="1:14" x14ac:dyDescent="0.2">
      <c r="A15" t="s">
        <v>53</v>
      </c>
      <c r="B15" t="s">
        <v>20</v>
      </c>
      <c r="C15" t="s">
        <v>69</v>
      </c>
      <c r="D15">
        <v>1</v>
      </c>
      <c r="E15">
        <v>2018</v>
      </c>
      <c r="F15" t="s">
        <v>70</v>
      </c>
      <c r="G15" t="s">
        <v>78</v>
      </c>
      <c r="H15">
        <v>3</v>
      </c>
      <c r="I15">
        <v>9</v>
      </c>
      <c r="J15">
        <v>13</v>
      </c>
      <c r="K15">
        <v>9</v>
      </c>
      <c r="L15">
        <v>99</v>
      </c>
      <c r="M15">
        <v>77174.757941999997</v>
      </c>
      <c r="N15">
        <v>77174.757941999997</v>
      </c>
    </row>
    <row r="16" spans="1:14" x14ac:dyDescent="0.2">
      <c r="A16" t="s">
        <v>56</v>
      </c>
      <c r="B16" t="s">
        <v>21</v>
      </c>
      <c r="C16" t="s">
        <v>69</v>
      </c>
      <c r="D16">
        <v>1</v>
      </c>
      <c r="E16">
        <v>2018</v>
      </c>
      <c r="F16" t="s">
        <v>70</v>
      </c>
      <c r="G16" t="s">
        <v>78</v>
      </c>
      <c r="H16">
        <v>3</v>
      </c>
      <c r="I16">
        <v>9</v>
      </c>
      <c r="J16">
        <v>13</v>
      </c>
      <c r="K16">
        <v>9</v>
      </c>
      <c r="L16">
        <v>99</v>
      </c>
      <c r="M16">
        <v>5733.9259670000001</v>
      </c>
      <c r="N16">
        <v>5733.9259670000001</v>
      </c>
    </row>
    <row r="17" spans="1:14" x14ac:dyDescent="0.2">
      <c r="A17" t="s">
        <v>49</v>
      </c>
      <c r="B17" t="s">
        <v>7</v>
      </c>
      <c r="C17" t="s">
        <v>69</v>
      </c>
      <c r="D17">
        <v>1</v>
      </c>
      <c r="E17">
        <v>2015</v>
      </c>
      <c r="F17" t="s">
        <v>70</v>
      </c>
      <c r="G17" t="s">
        <v>71</v>
      </c>
      <c r="H17">
        <v>0</v>
      </c>
      <c r="I17">
        <v>9</v>
      </c>
      <c r="J17">
        <v>13</v>
      </c>
      <c r="K17">
        <v>9</v>
      </c>
      <c r="L17">
        <v>99</v>
      </c>
      <c r="M17">
        <v>8295.9671969999999</v>
      </c>
      <c r="N17">
        <v>8295.9671969999999</v>
      </c>
    </row>
    <row r="18" spans="1:14" x14ac:dyDescent="0.2">
      <c r="A18" t="s">
        <v>45</v>
      </c>
      <c r="B18" t="s">
        <v>8</v>
      </c>
      <c r="C18" t="s">
        <v>69</v>
      </c>
      <c r="D18">
        <v>1</v>
      </c>
      <c r="E18">
        <v>2015</v>
      </c>
      <c r="F18" t="s">
        <v>70</v>
      </c>
      <c r="G18" t="s">
        <v>71</v>
      </c>
      <c r="H18">
        <v>0</v>
      </c>
      <c r="I18">
        <v>9</v>
      </c>
      <c r="J18">
        <v>13</v>
      </c>
      <c r="K18">
        <v>9</v>
      </c>
      <c r="L18">
        <v>99</v>
      </c>
      <c r="M18">
        <v>72921</v>
      </c>
      <c r="N18">
        <v>72921</v>
      </c>
    </row>
    <row r="19" spans="1:14" x14ac:dyDescent="0.2">
      <c r="A19" t="s">
        <v>55</v>
      </c>
      <c r="B19" t="s">
        <v>9</v>
      </c>
      <c r="C19" t="s">
        <v>69</v>
      </c>
      <c r="D19">
        <v>1</v>
      </c>
      <c r="E19">
        <v>2015</v>
      </c>
      <c r="F19" t="s">
        <v>70</v>
      </c>
      <c r="G19" t="s">
        <v>71</v>
      </c>
      <c r="H19">
        <v>0</v>
      </c>
      <c r="I19">
        <v>9</v>
      </c>
      <c r="J19">
        <v>13</v>
      </c>
      <c r="K19">
        <v>9</v>
      </c>
      <c r="L19">
        <v>99</v>
      </c>
      <c r="M19">
        <v>468449</v>
      </c>
      <c r="N19">
        <v>468449</v>
      </c>
    </row>
    <row r="20" spans="1:14" x14ac:dyDescent="0.2">
      <c r="A20" t="s">
        <v>39</v>
      </c>
      <c r="B20" t="s">
        <v>10</v>
      </c>
      <c r="C20" t="s">
        <v>69</v>
      </c>
      <c r="D20">
        <v>1</v>
      </c>
      <c r="E20">
        <v>2015</v>
      </c>
      <c r="F20" t="s">
        <v>70</v>
      </c>
      <c r="G20" t="s">
        <v>71</v>
      </c>
      <c r="H20">
        <v>0</v>
      </c>
      <c r="I20">
        <v>9</v>
      </c>
      <c r="J20">
        <v>13</v>
      </c>
      <c r="K20">
        <v>9</v>
      </c>
      <c r="L20">
        <v>99</v>
      </c>
      <c r="M20">
        <v>57414</v>
      </c>
      <c r="N20">
        <v>57414</v>
      </c>
    </row>
    <row r="21" spans="1:14" x14ac:dyDescent="0.2">
      <c r="A21" t="s">
        <v>54</v>
      </c>
      <c r="B21" t="s">
        <v>11</v>
      </c>
      <c r="C21" t="s">
        <v>69</v>
      </c>
      <c r="D21">
        <v>1</v>
      </c>
      <c r="E21">
        <v>2015</v>
      </c>
      <c r="F21" t="s">
        <v>70</v>
      </c>
      <c r="G21" t="s">
        <v>71</v>
      </c>
      <c r="H21">
        <v>0</v>
      </c>
      <c r="I21">
        <v>9</v>
      </c>
      <c r="J21">
        <v>13</v>
      </c>
      <c r="K21">
        <v>9</v>
      </c>
      <c r="L21">
        <v>99</v>
      </c>
      <c r="M21">
        <v>14514.5</v>
      </c>
      <c r="N21">
        <v>14514.5</v>
      </c>
    </row>
    <row r="22" spans="1:14" x14ac:dyDescent="0.2">
      <c r="A22" t="s">
        <v>42</v>
      </c>
      <c r="B22" t="s">
        <v>12</v>
      </c>
      <c r="C22" t="s">
        <v>69</v>
      </c>
      <c r="D22">
        <v>1</v>
      </c>
      <c r="E22">
        <v>2015</v>
      </c>
      <c r="F22" t="s">
        <v>70</v>
      </c>
      <c r="G22" t="s">
        <v>71</v>
      </c>
      <c r="H22">
        <v>0</v>
      </c>
      <c r="I22">
        <v>9</v>
      </c>
      <c r="J22">
        <v>13</v>
      </c>
      <c r="K22">
        <v>9</v>
      </c>
      <c r="L22">
        <v>99</v>
      </c>
      <c r="M22">
        <v>18199.5</v>
      </c>
      <c r="N22">
        <v>18199.5</v>
      </c>
    </row>
    <row r="23" spans="1:14" x14ac:dyDescent="0.2">
      <c r="A23" t="s">
        <v>43</v>
      </c>
      <c r="B23" t="s">
        <v>13</v>
      </c>
      <c r="C23" t="s">
        <v>69</v>
      </c>
      <c r="D23">
        <v>1</v>
      </c>
      <c r="E23">
        <v>2015</v>
      </c>
      <c r="F23" t="s">
        <v>70</v>
      </c>
      <c r="G23" t="s">
        <v>71</v>
      </c>
      <c r="H23">
        <v>0</v>
      </c>
      <c r="I23">
        <v>9</v>
      </c>
      <c r="J23">
        <v>13</v>
      </c>
      <c r="K23">
        <v>9</v>
      </c>
      <c r="L23">
        <v>99</v>
      </c>
      <c r="M23">
        <v>9782.5</v>
      </c>
      <c r="N23">
        <v>9782.5</v>
      </c>
    </row>
    <row r="24" spans="1:14" x14ac:dyDescent="0.2">
      <c r="A24" t="s">
        <v>52</v>
      </c>
      <c r="B24" t="s">
        <v>16</v>
      </c>
      <c r="C24" t="s">
        <v>69</v>
      </c>
      <c r="D24">
        <v>1</v>
      </c>
      <c r="E24">
        <v>2015</v>
      </c>
      <c r="F24" t="s">
        <v>70</v>
      </c>
      <c r="G24" t="s">
        <v>71</v>
      </c>
      <c r="H24">
        <v>0</v>
      </c>
      <c r="I24">
        <v>9</v>
      </c>
      <c r="J24">
        <v>13</v>
      </c>
      <c r="K24">
        <v>9</v>
      </c>
      <c r="L24">
        <v>99</v>
      </c>
      <c r="M24">
        <v>7230.2021949999998</v>
      </c>
      <c r="N24">
        <v>7230.2021949999998</v>
      </c>
    </row>
    <row r="25" spans="1:14" x14ac:dyDescent="0.2">
      <c r="A25" t="s">
        <v>40</v>
      </c>
      <c r="B25" t="s">
        <v>15</v>
      </c>
      <c r="C25" t="s">
        <v>69</v>
      </c>
      <c r="D25">
        <v>1</v>
      </c>
      <c r="E25">
        <v>2015</v>
      </c>
      <c r="F25" t="s">
        <v>70</v>
      </c>
      <c r="G25" t="s">
        <v>71</v>
      </c>
      <c r="H25">
        <v>0</v>
      </c>
      <c r="I25">
        <v>9</v>
      </c>
      <c r="J25">
        <v>13</v>
      </c>
      <c r="K25">
        <v>9</v>
      </c>
      <c r="L25">
        <v>99</v>
      </c>
      <c r="M25">
        <v>19409.669999999998</v>
      </c>
      <c r="N25">
        <v>19409.669999999998</v>
      </c>
    </row>
    <row r="26" spans="1:14" x14ac:dyDescent="0.2">
      <c r="A26" t="s">
        <v>51</v>
      </c>
      <c r="B26" t="s">
        <v>14</v>
      </c>
      <c r="C26" t="s">
        <v>69</v>
      </c>
      <c r="D26">
        <v>1</v>
      </c>
      <c r="E26">
        <v>2015</v>
      </c>
      <c r="F26" t="s">
        <v>70</v>
      </c>
      <c r="G26" t="s">
        <v>71</v>
      </c>
      <c r="H26">
        <v>0</v>
      </c>
      <c r="I26">
        <v>9</v>
      </c>
      <c r="J26">
        <v>13</v>
      </c>
      <c r="K26">
        <v>9</v>
      </c>
      <c r="L26">
        <v>99</v>
      </c>
      <c r="M26">
        <v>26463.5</v>
      </c>
      <c r="N26">
        <v>26463.5</v>
      </c>
    </row>
    <row r="27" spans="1:14" x14ac:dyDescent="0.2">
      <c r="A27" t="s">
        <v>44</v>
      </c>
      <c r="B27" t="s">
        <v>17</v>
      </c>
      <c r="C27" t="s">
        <v>69</v>
      </c>
      <c r="D27">
        <v>1</v>
      </c>
      <c r="E27">
        <v>2015</v>
      </c>
      <c r="F27" t="s">
        <v>70</v>
      </c>
      <c r="G27" t="s">
        <v>71</v>
      </c>
      <c r="H27">
        <v>0</v>
      </c>
      <c r="I27">
        <v>9</v>
      </c>
      <c r="J27">
        <v>13</v>
      </c>
      <c r="K27">
        <v>9</v>
      </c>
      <c r="L27">
        <v>99</v>
      </c>
      <c r="M27">
        <v>41833.5</v>
      </c>
      <c r="N27">
        <v>41833.5</v>
      </c>
    </row>
    <row r="28" spans="1:14" x14ac:dyDescent="0.2">
      <c r="A28" t="s">
        <v>50</v>
      </c>
      <c r="B28" t="s">
        <v>18</v>
      </c>
      <c r="C28" t="s">
        <v>69</v>
      </c>
      <c r="D28">
        <v>1</v>
      </c>
      <c r="E28">
        <v>2015</v>
      </c>
      <c r="F28" t="s">
        <v>70</v>
      </c>
      <c r="G28" t="s">
        <v>71</v>
      </c>
      <c r="H28">
        <v>0</v>
      </c>
      <c r="I28">
        <v>9</v>
      </c>
      <c r="J28">
        <v>13</v>
      </c>
      <c r="K28">
        <v>9</v>
      </c>
      <c r="L28">
        <v>99</v>
      </c>
      <c r="M28">
        <v>8502.9108529999994</v>
      </c>
      <c r="N28">
        <v>8502.9108529999994</v>
      </c>
    </row>
    <row r="29" spans="1:14" x14ac:dyDescent="0.2">
      <c r="A29" t="s">
        <v>41</v>
      </c>
      <c r="B29" t="s">
        <v>19</v>
      </c>
      <c r="C29" t="s">
        <v>69</v>
      </c>
      <c r="D29">
        <v>1</v>
      </c>
      <c r="E29">
        <v>2015</v>
      </c>
      <c r="F29" t="s">
        <v>70</v>
      </c>
      <c r="G29" t="s">
        <v>71</v>
      </c>
      <c r="H29">
        <v>0</v>
      </c>
      <c r="I29">
        <v>9</v>
      </c>
      <c r="J29">
        <v>13</v>
      </c>
      <c r="K29">
        <v>9</v>
      </c>
      <c r="L29">
        <v>99</v>
      </c>
      <c r="M29">
        <v>40522.5</v>
      </c>
      <c r="N29">
        <v>40522.5</v>
      </c>
    </row>
    <row r="30" spans="1:14" x14ac:dyDescent="0.2">
      <c r="A30" t="s">
        <v>53</v>
      </c>
      <c r="B30" t="s">
        <v>20</v>
      </c>
      <c r="C30" t="s">
        <v>69</v>
      </c>
      <c r="D30">
        <v>1</v>
      </c>
      <c r="E30">
        <v>2015</v>
      </c>
      <c r="F30" t="s">
        <v>70</v>
      </c>
      <c r="G30" t="s">
        <v>71</v>
      </c>
      <c r="H30">
        <v>0</v>
      </c>
      <c r="I30">
        <v>9</v>
      </c>
      <c r="J30">
        <v>13</v>
      </c>
      <c r="K30">
        <v>9</v>
      </c>
      <c r="L30">
        <v>99</v>
      </c>
      <c r="M30">
        <v>74364.710057999997</v>
      </c>
      <c r="N30">
        <v>74364.710057999997</v>
      </c>
    </row>
    <row r="31" spans="1:14" x14ac:dyDescent="0.2">
      <c r="A31" t="s">
        <v>56</v>
      </c>
      <c r="B31" t="s">
        <v>21</v>
      </c>
      <c r="C31" t="s">
        <v>69</v>
      </c>
      <c r="D31">
        <v>1</v>
      </c>
      <c r="E31">
        <v>2015</v>
      </c>
      <c r="F31" t="s">
        <v>70</v>
      </c>
      <c r="G31" t="s">
        <v>71</v>
      </c>
      <c r="H31">
        <v>0</v>
      </c>
      <c r="I31">
        <v>9</v>
      </c>
      <c r="J31">
        <v>13</v>
      </c>
      <c r="K31">
        <v>9</v>
      </c>
      <c r="L31">
        <v>99</v>
      </c>
      <c r="M31">
        <v>5670.0199739999998</v>
      </c>
      <c r="N31">
        <v>5670.0199739999998</v>
      </c>
    </row>
    <row r="32" spans="1:14" x14ac:dyDescent="0.2">
      <c r="A32" t="s">
        <v>69</v>
      </c>
      <c r="B32" t="s">
        <v>28</v>
      </c>
      <c r="C32" t="s">
        <v>69</v>
      </c>
      <c r="D32">
        <v>2</v>
      </c>
      <c r="E32">
        <v>2018</v>
      </c>
      <c r="F32" t="s">
        <v>70</v>
      </c>
      <c r="G32" t="s">
        <v>78</v>
      </c>
      <c r="H32">
        <v>3</v>
      </c>
      <c r="I32">
        <v>9</v>
      </c>
      <c r="J32">
        <v>13</v>
      </c>
      <c r="K32">
        <v>9</v>
      </c>
      <c r="L32">
        <v>99</v>
      </c>
      <c r="M32">
        <v>909875.84500500001</v>
      </c>
      <c r="N32">
        <v>909875.84500500001</v>
      </c>
    </row>
    <row r="33" spans="1:14" x14ac:dyDescent="0.2">
      <c r="A33" t="s">
        <v>69</v>
      </c>
      <c r="B33" t="s">
        <v>28</v>
      </c>
      <c r="C33" t="s">
        <v>69</v>
      </c>
      <c r="D33">
        <v>2</v>
      </c>
      <c r="E33">
        <v>2015</v>
      </c>
      <c r="F33" t="s">
        <v>70</v>
      </c>
      <c r="G33" t="s">
        <v>71</v>
      </c>
      <c r="H33">
        <v>0</v>
      </c>
      <c r="I33">
        <v>9</v>
      </c>
      <c r="J33">
        <v>13</v>
      </c>
      <c r="K33">
        <v>9</v>
      </c>
      <c r="L33">
        <v>99</v>
      </c>
      <c r="M33">
        <v>873573.480277</v>
      </c>
      <c r="N33">
        <v>873573.480277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0 3 b 9 8 e f - 2 b a 3 - 4 c 4 e - b 5 0 1 - 3 8 a 2 1 1 7 f 3 3 1 1 "   x m l n s = " h t t p : / / s c h e m a s . m i c r o s o f t . c o m / D a t a M a s h u p " > A A A A A F 8 F A A B Q S w M E F A A C A A g A D W v D W P F q 3 7 K k A A A A 9 g A A A B I A H A B D b 2 5 m a W c v U G F j a 2 F n Z S 5 4 b W w g o h g A K K A U A A A A A A A A A A A A A A A A A A A A A A A A A A A A h Y 9 B D o I w F E S v Q r q n L T U m S j 5 l 4 V Y S E 6 J x S 2 q F R v g Y W i x 3 c + G R v I I Y R d 2 5 n D d v M X O / 3 i A d m j q 4 6 M 6 a F h M S U U 4 C j a o 9 G C w T 0 r t j u C C p h E 2 h T k W p g 1 F G G w / 2 k J D K u X P M m P e e + h l t u 5 I J z i O 2 z 9 a 5 q n R T k I 9 s / s u h Q e s K V J p I 2 L 3 G S E E j s a R i L i g H N k H I D H 4 F M e 5 9 t j 8 Q V n 3 t + k 5 L j e E 2 B z Z F Y O 8 P 8 g F Q S w M E F A A C A A g A D W v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1 r w 1 i F J h a x W Q I A A A o G A A A T A B w A R m 9 y b X V s Y X M v U 2 V j d G l v b j E u b S C i G A A o o B Q A A A A A A A A A A A A A A A A A A A A A A A A A A A D N V E t v G j E Q v i P x H 0 b k A F R o E 2 g r N a p y o D y q K A m h O F V V V V X l e A d w 2 L W p 7 Q 3 h 3 9 e P D e s l r d p j f V n P e N 7 z f a u R G S 4 F k P D t v 2 8 2 m g 2 9 p g p T + F S g 2 v f h A j I 0 z Q b Y Q 2 S h G F o N + Z k l Y 2 r o P d X Y a a 1 k l u Z c Y K s H r f l w M b b f b 9 7 5 o n X 6 y h 8 g T P G t g a V U N l V m k 9 3 J 7 W w h d x q Y z H M q U l g q m Q M h N w Q g + J y e d L J l l 0 y u J 6 M 7 A J Z 8 R a p m U u W Y 9 v y L T o i h B m c 0 x 6 D g L N G 2 p H t 1 E E d S G C U z L 4 I / P V 3 k n T t p a D b c U Z X q L l A N X j 4 2 G m o t G b c J v M l B 0 s d 2 H y h b Y y Z V C H W Q g l l l P F 3 c 3 o A b T n J b G N s z a l t d v r W j R a W d J y t t u R C o 4 E F y A Z d C G 2 4 K t x i d R M K o U A q F 8 W 6 c g V 0 f S z 4 L b i 5 T u x p e 3 s c v 4 / l 5 e S / t n K w l 8 f O y X j o Z 2 g s + 2 h Z t g u P i Y b d G h b C g D C d m L T j j Z m + d z s / B b U 7 j k x P 8 f b j C E T W X 8 8 m Y u P Z G l R V 7 7 t d 1 M + W Z g 1 F 7 1 P Z v H Q c / 6 e r o g 0 d I K Q 1 q 0 p t u G a h C w s X g b N D 3 2 g W u H I 5 t z B 9 f 2 m X l K y W L L d z v 6 + C B G D j V E P y 1 B E z r e 7 f Z 4 C I G / Q t i D P 4 T Y o T q v e q k Y + / d X t R f O Y h o k w 6 1 S R h W j O Q Q 5 R o f s U a E a m x H x i u M F a 7 j q S 0 z 1 s 2 V f A g / l Z o r W 0 u Z h Z X G + o + K p v g i P c G n W K z h 7 / m h 1 l u o r k g d O 4 7 D F x F 7 K z Z e 9 Q f J l Z B s w 8 V q h j t H j s 1 f m b P 5 Z + L E 9 L F e U f c H y v y B V S R i V T U d R 5 H X g X V J D f K B R 9 W + H H v O + u 8 c g Y 6 V b 7 u / w / c v U E s B A i 0 A F A A C A A g A D W v D W P F q 3 7 K k A A A A 9 g A A A B I A A A A A A A A A A A A A A A A A A A A A A E N v b m Z p Z y 9 Q Y W N r Y W d l L n h t b F B L A Q I t A B Q A A g A I A A 1 r w 1 g P y u m r p A A A A O k A A A A T A A A A A A A A A A A A A A A A A P A A A A B b Q 2 9 u d G V u d F 9 U e X B l c 1 0 u e G 1 s U E s B A i 0 A F A A C A A g A D W v D W I U m F r F Z A g A A C g Y A A B M A A A A A A A A A A A A A A A A A 4 Q E A A E Z v c m 1 1 b G F z L 1 N l Y 3 R p b 2 4 x L m 1 Q S w U G A A A A A A M A A w D C A A A A h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B g A A A A A A A C m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R d W V y e T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Z Z W F y T m 9 y b W V k J n F 1 b 3 Q 7 L C Z x d W 9 0 O 1 N 0 Y X R l T m F t Z S Z x d W 9 0 O y w m c X V v d D t z d G F i Y n I m c X V v d D s s J n F 1 b 3 Q 7 Q 2 9 u d H J v b C Z x d W 9 0 O y w m c X V v d D t U b 3 R h b C Z x d W 9 0 O y w m c X V v d D t B c 3 N v Y 2 l h d G V z J n F 1 b 3 Q 7 L C Z x d W 9 0 O 0 J h Y 2 h l b G 9 y c y Z x d W 9 0 O 1 0 i I C 8 + P E V u d H J 5 I F R 5 c G U 9 I k Z p b G x D b 2 x 1 b W 5 U e X B l c y I g V m F s d W U 9 I n N B Z 1 l H Q W d J Q 0 F n P T 0 i I C 8 + P E V u d H J 5 I F R 5 c G U 9 I k Z p b G x M Y X N 0 V X B k Y X R l Z C I g V m F s d W U 9 I m Q y M D I 0 L T A 2 L T A z V D E 5 O j I 0 O j I 3 L j U y O D c 1 M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i I g L z 4 8 R W 5 0 c n k g V H l w Z T 0 i Q n V m Z m V y T m V 4 d F J l Z n J l c 2 g i I F Z h b H V l P S J s M S I g L z 4 8 R W 5 0 c n k g V H l w Z T 0 i U X V l c n l J R C I g V m F s d W U 9 I n M w O T l m Z j Y z N i 0 5 N z M z L T R l M T M t Y W R j Y y 0 5 O T A 3 Z j V m Y W Y 2 Y 2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1 l l Y X J O b 3 J t Z W Q s M H 0 m c X V v d D s s J n F 1 b 3 Q 7 U 2 V j d G l v b j E v U X V l c n k x L 0 F 1 d G 9 S Z W 1 v d m V k Q 2 9 s d W 1 u c z E u e 1 N 0 Y X R l T m F t Z S w x f S Z x d W 9 0 O y w m c X V v d D t T Z W N 0 a W 9 u M S 9 R d W V y e T E v Q X V 0 b 1 J l b W 9 2 Z W R D b 2 x 1 b W 5 z M S 5 7 c 3 R h Y m J y L D J 9 J n F 1 b 3 Q 7 L C Z x d W 9 0 O 1 N l Y 3 R p b 2 4 x L 1 F 1 Z X J 5 M S 9 B d X R v U m V t b 3 Z l Z E N v b H V t b n M x L n t D b 2 5 0 c m 9 s L D N 9 J n F 1 b 3 Q 7 L C Z x d W 9 0 O 1 N l Y 3 R p b 2 4 x L 1 F 1 Z X J 5 M S 9 B d X R v U m V t b 3 Z l Z E N v b H V t b n M x L n t U b 3 R h b C w 0 f S Z x d W 9 0 O y w m c X V v d D t T Z W N 0 a W 9 u M S 9 R d W V y e T E v Q X V 0 b 1 J l b W 9 2 Z W R D b 2 x 1 b W 5 z M S 5 7 Q X N z b 2 N p Y X R l c y w 1 f S Z x d W 9 0 O y w m c X V v d D t T Z W N 0 a W 9 u M S 9 R d W V y e T E v Q X V 0 b 1 J l b W 9 2 Z W R D b 2 x 1 b W 5 z M S 5 7 Q m F j a G V s b 3 J z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F 1 Z X J 5 M S 9 B d X R v U m V t b 3 Z l Z E N v b H V t b n M x L n t Z Z W F y T m 9 y b W V k L D B 9 J n F 1 b 3 Q 7 L C Z x d W 9 0 O 1 N l Y 3 R p b 2 4 x L 1 F 1 Z X J 5 M S 9 B d X R v U m V t b 3 Z l Z E N v b H V t b n M x L n t T d G F 0 Z U 5 h b W U s M X 0 m c X V v d D s s J n F 1 b 3 Q 7 U 2 V j d G l v b j E v U X V l c n k x L 0 F 1 d G 9 S Z W 1 v d m V k Q 2 9 s d W 1 u c z E u e 3 N 0 Y W J i c i w y f S Z x d W 9 0 O y w m c X V v d D t T Z W N 0 a W 9 u M S 9 R d W V y e T E v Q X V 0 b 1 J l b W 9 2 Z W R D b 2 x 1 b W 5 z M S 5 7 Q 2 9 u d H J v b C w z f S Z x d W 9 0 O y w m c X V v d D t T Z W N 0 a W 9 u M S 9 R d W V y e T E v Q X V 0 b 1 J l b W 9 2 Z W R D b 2 x 1 b W 5 z M S 5 7 V G 9 0 Y W w s N H 0 m c X V v d D s s J n F 1 b 3 Q 7 U 2 V j d G l v b j E v U X V l c n k x L 0 F 1 d G 9 S Z W 1 v d m V k Q 2 9 s d W 1 u c z E u e 0 F z c 2 9 j a W F 0 Z X M s N X 0 m c X V v d D s s J n F 1 b 3 Q 7 U 2 V j d G l v b j E v U X V l c n k x L 0 F 1 d G 9 S Z W 1 v d m V k Q 2 9 s d W 1 u c z E u e 0 J h Y 2 h l b G 9 y c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R d W V y e T I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T d G F i Y n I m c X V v d D s s J n F 1 b 3 Q 7 U 3 R h d G V O Y W 1 l J n F 1 b 3 Q 7 L C Z x d W 9 0 O 1 J l Z 2 l v b i Z x d W 9 0 O y w m c X V v d D t T d G F i Y n J M Z X Z l b C Z x d W 9 0 O y w m c X V v d D t Z Z W F y T m 9 y b W V k J n F 1 b 3 Q 7 L C Z x d W 9 0 O 1 N 0 Y W d l J n F 1 b 3 Q 7 L C Z x d W 9 0 O 0 R h d G F G c m 9 t J n F 1 b 3 Q 7 L C Z x d W 9 0 O 1 B y b 2 p l Y 3 R p b 2 4 m c X V v d D s s J n F 1 b 3 Q 7 U 2 N o b 2 9 s U 2 V j d G 9 y J n F 1 b 3 Q 7 L C Z x d W 9 0 O 0 d y Y W R l T G V 2 Z W w m c X V v d D s s J n F 1 b 3 Q 7 U 2 V 4 J n F 1 b 3 Q 7 L C Z x d W 9 0 O 1 J h Y 2 V F d G h u a W N p d H k m c X V v d D s s J n F 1 b 3 Q 7 U 3 R 1 Z G V u d H M m c X V v d D s s J n F 1 b 3 Q 7 R 3 J h Z H V h d G V z J n F 1 b 3 Q 7 X S I g L z 4 8 R W 5 0 c n k g V H l w Z T 0 i R m l s b E N v b H V t b l R 5 c G V z I i B W Y W x 1 Z T 0 i c 0 J n W U d B Z 0 l H Q m c w T k F n S U N C Q V E 9 I i A v P j x F b n R y e S B U e X B l P S J G a W x s T G F z d F V w Z G F 0 Z W Q i I F Z h b H V l P S J k M j A y N C 0 w N i 0 w M 1 Q x O T o y M D o y M i 4 1 N j k z O T c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I z Y z k y M m Q 2 L W N i Z m Y t N G U x Y i 1 i Z D k 2 L T k 2 M D J l M T E 2 Z W Q 2 M C I g L z 4 8 R W 5 0 c n k g V H l w Z T 0 i R m l s b E N v d W 5 0 I i B W Y W x 1 Z T 0 i b D M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I v Q X V 0 b 1 J l b W 9 2 Z W R D b 2 x 1 b W 5 z M S 5 7 U 3 R h Y m J y L D B 9 J n F 1 b 3 Q 7 L C Z x d W 9 0 O 1 N l Y 3 R p b 2 4 x L 1 F 1 Z X J 5 M i 9 B d X R v U m V t b 3 Z l Z E N v b H V t b n M x L n t T d G F 0 Z U 5 h b W U s M X 0 m c X V v d D s s J n F 1 b 3 Q 7 U 2 V j d G l v b j E v U X V l c n k y L 0 F 1 d G 9 S Z W 1 v d m V k Q 2 9 s d W 1 u c z E u e 1 J l Z 2 l v b i w y f S Z x d W 9 0 O y w m c X V v d D t T Z W N 0 a W 9 u M S 9 R d W V y e T I v Q X V 0 b 1 J l b W 9 2 Z W R D b 2 x 1 b W 5 z M S 5 7 U 3 R h Y m J y T G V 2 Z W w s M 3 0 m c X V v d D s s J n F 1 b 3 Q 7 U 2 V j d G l v b j E v U X V l c n k y L 0 F 1 d G 9 S Z W 1 v d m V k Q 2 9 s d W 1 u c z E u e 1 l l Y X J O b 3 J t Z W Q s N H 0 m c X V v d D s s J n F 1 b 3 Q 7 U 2 V j d G l v b j E v U X V l c n k y L 0 F 1 d G 9 S Z W 1 v d m V k Q 2 9 s d W 1 u c z E u e 1 N 0 Y W d l L D V 9 J n F 1 b 3 Q 7 L C Z x d W 9 0 O 1 N l Y 3 R p b 2 4 x L 1 F 1 Z X J 5 M i 9 B d X R v U m V t b 3 Z l Z E N v b H V t b n M x L n t E Y X R h R n J v b S w 2 f S Z x d W 9 0 O y w m c X V v d D t T Z W N 0 a W 9 u M S 9 R d W V y e T I v Q X V 0 b 1 J l b W 9 2 Z W R D b 2 x 1 b W 5 z M S 5 7 U H J v a m V j d G l v b i w 3 f S Z x d W 9 0 O y w m c X V v d D t T Z W N 0 a W 9 u M S 9 R d W V y e T I v Q X V 0 b 1 J l b W 9 2 Z W R D b 2 x 1 b W 5 z M S 5 7 U 2 N o b 2 9 s U 2 V j d G 9 y L D h 9 J n F 1 b 3 Q 7 L C Z x d W 9 0 O 1 N l Y 3 R p b 2 4 x L 1 F 1 Z X J 5 M i 9 B d X R v U m V t b 3 Z l Z E N v b H V t b n M x L n t H c m F k Z U x l d m V s L D l 9 J n F 1 b 3 Q 7 L C Z x d W 9 0 O 1 N l Y 3 R p b 2 4 x L 1 F 1 Z X J 5 M i 9 B d X R v U m V t b 3 Z l Z E N v b H V t b n M x L n t T Z X g s M T B 9 J n F 1 b 3 Q 7 L C Z x d W 9 0 O 1 N l Y 3 R p b 2 4 x L 1 F 1 Z X J 5 M i 9 B d X R v U m V t b 3 Z l Z E N v b H V t b n M x L n t S Y W N l R X R o b m l j a X R 5 L D E x f S Z x d W 9 0 O y w m c X V v d D t T Z W N 0 a W 9 u M S 9 R d W V y e T I v Q X V 0 b 1 J l b W 9 2 Z W R D b 2 x 1 b W 5 z M S 5 7 U 3 R 1 Z G V u d H M s M T J 9 J n F 1 b 3 Q 7 L C Z x d W 9 0 O 1 N l Y 3 R p b 2 4 x L 1 F 1 Z X J 5 M i 9 B d X R v U m V t b 3 Z l Z E N v b H V t b n M x L n t H c m F k d W F 0 Z X M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R d W V y e T I v Q X V 0 b 1 J l b W 9 2 Z W R D b 2 x 1 b W 5 z M S 5 7 U 3 R h Y m J y L D B 9 J n F 1 b 3 Q 7 L C Z x d W 9 0 O 1 N l Y 3 R p b 2 4 x L 1 F 1 Z X J 5 M i 9 B d X R v U m V t b 3 Z l Z E N v b H V t b n M x L n t T d G F 0 Z U 5 h b W U s M X 0 m c X V v d D s s J n F 1 b 3 Q 7 U 2 V j d G l v b j E v U X V l c n k y L 0 F 1 d G 9 S Z W 1 v d m V k Q 2 9 s d W 1 u c z E u e 1 J l Z 2 l v b i w y f S Z x d W 9 0 O y w m c X V v d D t T Z W N 0 a W 9 u M S 9 R d W V y e T I v Q X V 0 b 1 J l b W 9 2 Z W R D b 2 x 1 b W 5 z M S 5 7 U 3 R h Y m J y T G V 2 Z W w s M 3 0 m c X V v d D s s J n F 1 b 3 Q 7 U 2 V j d G l v b j E v U X V l c n k y L 0 F 1 d G 9 S Z W 1 v d m V k Q 2 9 s d W 1 u c z E u e 1 l l Y X J O b 3 J t Z W Q s N H 0 m c X V v d D s s J n F 1 b 3 Q 7 U 2 V j d G l v b j E v U X V l c n k y L 0 F 1 d G 9 S Z W 1 v d m V k Q 2 9 s d W 1 u c z E u e 1 N 0 Y W d l L D V 9 J n F 1 b 3 Q 7 L C Z x d W 9 0 O 1 N l Y 3 R p b 2 4 x L 1 F 1 Z X J 5 M i 9 B d X R v U m V t b 3 Z l Z E N v b H V t b n M x L n t E Y X R h R n J v b S w 2 f S Z x d W 9 0 O y w m c X V v d D t T Z W N 0 a W 9 u M S 9 R d W V y e T I v Q X V 0 b 1 J l b W 9 2 Z W R D b 2 x 1 b W 5 z M S 5 7 U H J v a m V j d G l v b i w 3 f S Z x d W 9 0 O y w m c X V v d D t T Z W N 0 a W 9 u M S 9 R d W V y e T I v Q X V 0 b 1 J l b W 9 2 Z W R D b 2 x 1 b W 5 z M S 5 7 U 2 N o b 2 9 s U 2 V j d G 9 y L D h 9 J n F 1 b 3 Q 7 L C Z x d W 9 0 O 1 N l Y 3 R p b 2 4 x L 1 F 1 Z X J 5 M i 9 B d X R v U m V t b 3 Z l Z E N v b H V t b n M x L n t H c m F k Z U x l d m V s L D l 9 J n F 1 b 3 Q 7 L C Z x d W 9 0 O 1 N l Y 3 R p b 2 4 x L 1 F 1 Z X J 5 M i 9 B d X R v U m V t b 3 Z l Z E N v b H V t b n M x L n t T Z X g s M T B 9 J n F 1 b 3 Q 7 L C Z x d W 9 0 O 1 N l Y 3 R p b 2 4 x L 1 F 1 Z X J 5 M i 9 B d X R v U m V t b 3 Z l Z E N v b H V t b n M x L n t S Y W N l R X R o b m l j a X R 5 L D E x f S Z x d W 9 0 O y w m c X V v d D t T Z W N 0 a W 9 u M S 9 R d W V y e T I v Q X V 0 b 1 J l b W 9 2 Z W R D b 2 x 1 b W 5 z M S 5 7 U 3 R 1 Z G V u d H M s M T J 9 J n F 1 b 3 Q 7 L C Z x d W 9 0 O 1 N l Y 3 R p b 2 4 x L 1 F 1 Z X J 5 M i 9 B d X R v U m V t b 3 Z l Z E N v b H V t b n M x L n t H c m F k d W F 0 Z X M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V y e T I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U 8 z J M P g 2 h L m j g m U 9 T c T n c A A A A A A g A A A A A A A 2 Y A A M A A A A A Q A A A A 3 H r 5 v K 3 N Z r 6 H U t z D Y I r + S A A A A A A E g A A A o A A A A B A A A A B o x A F n 7 8 k J s S y K P O G b I Y K k U A A A A D i h v Z Z l i I s p T k R r W N y u E M p I / G t 6 U S a 1 0 S y / b D X L Z s n l 3 m z U i W M 1 O o V h B 7 x U F O l Z 1 f + y 4 C n S N 5 T W F B 6 y 9 L S p Q g B T c W 4 i d P a / D p Y Y X r h u q W h j F A A A A G O c 3 + 0 r j W W b 4 G q W D t / T 5 o M u Z L u G < / D a t a M a s h u p > 
</file>

<file path=customXml/itemProps1.xml><?xml version="1.0" encoding="utf-8"?>
<ds:datastoreItem xmlns:ds="http://schemas.openxmlformats.org/officeDocument/2006/customXml" ds:itemID="{006F4FE7-46FA-4B0A-BED4-4B8543A498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22</vt:lpstr>
      <vt:lpstr>CompletionsData</vt:lpstr>
      <vt:lpstr>HSGradsData</vt:lpstr>
      <vt:lpstr>'Table 22'!Print_Area</vt:lpstr>
    </vt:vector>
  </TitlesOfParts>
  <Company>WICHE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Cherie  Pedersen</dc:creator>
  <cp:lastModifiedBy>Colleen Falkenstern</cp:lastModifiedBy>
  <cp:lastPrinted>2016-09-12T18:46:52Z</cp:lastPrinted>
  <dcterms:created xsi:type="dcterms:W3CDTF">2000-01-18T18:46:20Z</dcterms:created>
  <dcterms:modified xsi:type="dcterms:W3CDTF">2024-06-03T19:27:06Z</dcterms:modified>
</cp:coreProperties>
</file>